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workbookPassword="8D46" lockStructure="1"/>
  <bookViews>
    <workbookView visibility="visible" minimized="0" showHorizontalScroll="1" showVerticalScroll="1" showSheetTabs="1" xWindow="0" yWindow="0" windowWidth="0" windowHeight="0" tabRatio="600" firstSheet="0" activeTab="0" autoFilterDateGrouping="1"/>
  </bookViews>
  <sheets>
    <sheet name="Input" sheetId="1" state="visible" r:id="rId1"/>
    <sheet name="CashFlow" sheetId="2" state="visible" r:id="rId2"/>
  </sheets>
  <definedNames/>
  <calcPr calcId="191028" fullCalcOnLoad="1"/>
</workbook>
</file>

<file path=xl/styles.xml><?xml version="1.0" encoding="utf-8"?>
<styleSheet xmlns="http://schemas.openxmlformats.org/spreadsheetml/2006/main">
  <numFmts count="8">
    <numFmt numFmtId="164" formatCode="[&gt;=10000000]&quot;₹ &quot;##\,##\,##\,##0;[&gt;=100000]&quot;₹ &quot;##\,##\,##0;&quot;₹ &quot;#,##0"/>
    <numFmt numFmtId="165" formatCode="0.##&quot; %&quot;"/>
    <numFmt numFmtId="166" formatCode="0.##&quot; % p.a.&quot;"/>
    <numFmt numFmtId="167" formatCode="0&quot; yrs&quot;"/>
    <numFmt numFmtId="168" formatCode="[&lt;=-100000]&quot;-₹ &quot;##\,##\,##0;[&gt;=100000]&quot;₹ &quot;##\,##\,##0;&quot;₹ &quot;#,##0"/>
    <numFmt numFmtId="169" formatCode="[&gt;=10000000]##\,##\,##\,##0;[&gt;=100000]##\,##\,##0;#,##0"/>
    <numFmt numFmtId="170" formatCode="[&lt;=-100000]-##\,##\,##0;[&gt;=100000]##\,##\,##0;#,##0"/>
    <numFmt numFmtId="171" formatCode="0.##"/>
  </numFmts>
  <fonts count="33">
    <font>
      <name val="Calibri"/>
      <family val="2"/>
      <color theme="1"/>
      <sz val="11"/>
      <scheme val="minor"/>
    </font>
    <font>
      <name val="Calibri"/>
      <b val="1"/>
      <sz val="11"/>
    </font>
    <font>
      <name val="Calibri"/>
      <family val="2"/>
      <color theme="10"/>
      <sz val="11"/>
      <u val="single"/>
      <scheme val="minor"/>
    </font>
    <font>
      <name val="Calibri"/>
      <b val="1"/>
      <color rgb="FF0070C0"/>
      <sz val="11"/>
    </font>
    <font>
      <name val="Calibri"/>
      <b val="1"/>
      <color rgb="FF000000"/>
      <sz val="11"/>
    </font>
    <font>
      <name val="Calibri"/>
      <color rgb="FF000000"/>
      <sz val="11"/>
    </font>
    <font>
      <name val="Kalinga"/>
      <color theme="1"/>
      <sz val="20"/>
    </font>
    <font>
      <name val="Aptos Narrow"/>
      <b val="1"/>
      <color rgb="FFFF6F00"/>
      <sz val="20"/>
    </font>
    <font>
      <name val="Kalinga"/>
      <b val="1"/>
      <color rgb="FFFF6F00"/>
      <sz val="10"/>
      <u val="single"/>
    </font>
    <font>
      <name val="Calibri"/>
      <family val="2"/>
      <color theme="1" tint="0.499984740745262"/>
      <sz val="11"/>
      <scheme val="minor"/>
    </font>
    <font>
      <name val="Calibri"/>
      <family val="2"/>
      <color theme="1" tint="0.499984740745262"/>
      <sz val="9"/>
      <scheme val="minor"/>
    </font>
    <font>
      <name val="Aptos Narrow"/>
      <b val="1"/>
      <color rgb="FFFF6F00"/>
      <sz val="12"/>
    </font>
    <font>
      <name val="Calibri"/>
      <b val="1"/>
      <color rgb="FF000000"/>
      <sz val="11"/>
      <scheme val="minor"/>
    </font>
    <font>
      <name val="Calibri"/>
      <color rgb="FF000000"/>
      <sz val="11"/>
      <scheme val="minor"/>
    </font>
    <font>
      <name val="Calibri"/>
      <charset val="1"/>
      <color rgb="FF000000"/>
      <sz val="11"/>
    </font>
    <font>
      <name val="Calibri"/>
      <b val="1"/>
      <color rgb="FF808080"/>
      <sz val="9"/>
      <scheme val="minor"/>
    </font>
    <font>
      <name val="Kalinga"/>
      <b val="1"/>
      <color theme="1" tint="0.3499862666707358"/>
      <sz val="11"/>
    </font>
    <font>
      <name val="Calibri"/>
      <family val="2"/>
      <b val="1"/>
      <color theme="1"/>
      <sz val="11"/>
      <scheme val="minor"/>
    </font>
    <font>
      <name val="Aptos Narrow"/>
      <b val="1"/>
      <color rgb="FFFF6F00"/>
      <sz val="8"/>
    </font>
    <font>
      <name val="Calibri"/>
      <color rgb="FF808080"/>
      <sz val="10"/>
      <scheme val="minor"/>
    </font>
    <font>
      <name val="Georgia"/>
      <b val="1"/>
      <color rgb="FFE8B04B"/>
      <sz val="16"/>
    </font>
    <font>
      <color rgb="FFFBF6EC"/>
      <sz val="10"/>
    </font>
    <font>
      <i val="1"/>
      <color rgb="FF4F7A6B"/>
      <sz val="9"/>
    </font>
    <font>
      <b val="1"/>
      <color rgb="FFE8B04B"/>
      <sz val="11"/>
    </font>
    <font>
      <color rgb="FF3D372E"/>
      <sz val="10"/>
    </font>
    <font>
      <b val="1"/>
      <color rgb="FFB98523"/>
      <sz val="10"/>
    </font>
    <font>
      <color rgb="FF7F7668"/>
      <sz val="9"/>
    </font>
    <font>
      <i val="1"/>
      <color rgb="FF7F7668"/>
      <sz val="9"/>
    </font>
    <font>
      <b val="1"/>
      <color rgb="FF0B2E28"/>
      <sz val="10"/>
    </font>
    <font>
      <b val="1"/>
      <color rgb="FF0B2E28"/>
      <sz val="12"/>
    </font>
    <font>
      <b val="1"/>
      <color rgb="FFB98523"/>
      <sz val="9"/>
    </font>
    <font>
      <b val="1"/>
      <color rgb="FFFBF6EC"/>
      <sz val="10"/>
    </font>
    <font>
      <b val="1"/>
      <color rgb="FFE8B04B"/>
      <sz val="10"/>
      <u val="single"/>
    </font>
  </fonts>
  <fills count="8">
    <fill>
      <patternFill/>
    </fill>
    <fill>
      <patternFill patternType="gray125"/>
    </fill>
    <fill>
      <patternFill patternType="solid">
        <fgColor theme="0" tint="-0.0499893185216834"/>
        <bgColor indexed="64"/>
      </patternFill>
    </fill>
    <fill>
      <patternFill patternType="solid">
        <fgColor rgb="FFFFD1AD"/>
        <bgColor indexed="64"/>
      </patternFill>
    </fill>
    <fill>
      <patternFill patternType="solid">
        <fgColor rgb="FFFBF6EC"/>
        <bgColor rgb="FFFBF6EC"/>
      </patternFill>
    </fill>
    <fill>
      <patternFill patternType="solid">
        <fgColor rgb="FF0B2E28"/>
        <bgColor rgb="FF0B2E28"/>
      </patternFill>
    </fill>
    <fill>
      <patternFill patternType="solid">
        <fgColor rgb="FFF4EFE6"/>
        <bgColor rgb="FFF4EFE6"/>
      </patternFill>
    </fill>
    <fill>
      <patternFill patternType="solid">
        <fgColor rgb="FFFFFFFF"/>
        <bgColor rgb="FFFFFFFF"/>
      </patternFill>
    </fill>
  </fills>
  <borders count="24">
    <border>
      <left/>
      <right/>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dotted">
        <color rgb="FF000000"/>
      </left>
      <right style="dotted">
        <color rgb="FF000000"/>
      </right>
      <top style="dotted">
        <color rgb="FF000000"/>
      </top>
      <bottom/>
      <diagonal/>
    </border>
    <border>
      <left style="dotted">
        <color rgb="FF000000"/>
      </left>
      <right/>
      <top style="dotted">
        <color rgb="FF000000"/>
      </top>
      <bottom style="dotted">
        <color rgb="FF000000"/>
      </bottom>
      <diagonal/>
    </border>
    <border>
      <left/>
      <right/>
      <top style="dotted">
        <color theme="1" tint="0.499984740745262"/>
      </top>
      <bottom style="dotted">
        <color theme="1" tint="0.499984740745262"/>
      </bottom>
      <diagonal/>
    </border>
    <border>
      <left/>
      <right/>
      <top/>
      <bottom style="dotted">
        <color theme="1" tint="0.499984740745262"/>
      </bottom>
      <diagonal/>
    </border>
    <border>
      <left/>
      <right/>
      <top style="thick">
        <color rgb="FFFF6F00"/>
      </top>
      <bottom/>
      <diagonal/>
    </border>
    <border>
      <left/>
      <right/>
      <top/>
      <bottom style="thick">
        <color rgb="FFFF6F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theme="1" tint="0.499984740745262"/>
      </left>
      <right style="dotted">
        <color theme="1" tint="0.499984740745262"/>
      </right>
      <top style="dotted">
        <color theme="1" tint="0.499984740745262"/>
      </top>
      <bottom/>
      <diagonal/>
    </border>
    <border>
      <left style="medium">
        <color rgb="FFFFAD6E"/>
      </left>
      <right/>
      <top style="medium">
        <color rgb="FFFFAD6E"/>
      </top>
      <bottom style="medium">
        <color rgb="FFFFAD6E"/>
      </bottom>
      <diagonal/>
    </border>
    <border>
      <left/>
      <right/>
      <top style="medium">
        <color rgb="FFFFAD6E"/>
      </top>
      <bottom style="medium">
        <color rgb="FFFFAD6E"/>
      </bottom>
      <diagonal/>
    </border>
    <border>
      <left/>
      <right style="medium">
        <color rgb="FFFFAD6E"/>
      </right>
      <top style="medium">
        <color rgb="FFFFAD6E"/>
      </top>
      <bottom style="medium">
        <color rgb="FFFFAD6E"/>
      </bottom>
      <diagonal/>
    </border>
    <border>
      <left style="medium">
        <color rgb="FFFFAD6E"/>
      </left>
      <right style="medium">
        <color rgb="FFFFAD6E"/>
      </right>
      <top style="medium">
        <color rgb="FFFFAD6E"/>
      </top>
      <bottom style="medium">
        <color rgb="FFFFAD6E"/>
      </bottom>
      <diagonal/>
    </border>
    <border>
      <left/>
      <right/>
      <top style="medium">
        <color rgb="FFFFAD6E"/>
      </top>
      <bottom/>
      <diagonal/>
    </border>
    <border>
      <left/>
      <right style="medium">
        <color rgb="FFFFAD6E"/>
      </right>
      <top style="medium">
        <color rgb="FFFFAD6E"/>
      </top>
      <bottom/>
      <diagonal/>
    </border>
    <border>
      <left style="thin">
        <color rgb="FFB98523"/>
      </left>
      <right style="thin">
        <color rgb="FFB98523"/>
      </right>
      <top style="thin">
        <color rgb="FFB98523"/>
      </top>
      <bottom style="thin">
        <color rgb="FFB98523"/>
      </bottom>
    </border>
    <border>
      <left style="thin">
        <color rgb="FFD8D0C0"/>
      </left>
      <right style="thin">
        <color rgb="FFD8D0C0"/>
      </right>
      <top style="thin">
        <color rgb="FFD8D0C0"/>
      </top>
      <bottom style="thin">
        <color rgb="FFD8D0C0"/>
      </bottom>
    </border>
    <border/>
  </borders>
  <cellStyleXfs count="2">
    <xf numFmtId="0" fontId="0" fillId="0" borderId="0"/>
    <xf numFmtId="0" fontId="2" fillId="0" borderId="0"/>
  </cellStyleXfs>
  <cellXfs count="117">
    <xf numFmtId="0" fontId="0" fillId="0" borderId="0" pivotButton="0" quotePrefix="0" xfId="0"/>
    <xf numFmtId="0" fontId="1" fillId="0" borderId="0" applyAlignment="1" pivotButton="0" quotePrefix="0" xfId="0">
      <alignment horizontal="center" wrapText="1"/>
    </xf>
    <xf numFmtId="0" fontId="0" fillId="0" borderId="0" applyAlignment="1" pivotButton="0" quotePrefix="0" xfId="0">
      <alignment wrapText="1"/>
    </xf>
    <xf numFmtId="0" fontId="6" fillId="0" borderId="0" pivotButton="0" quotePrefix="0" xfId="0"/>
    <xf numFmtId="0" fontId="0" fillId="0" borderId="1" pivotButton="0" quotePrefix="0" xfId="0"/>
    <xf numFmtId="0" fontId="3" fillId="2" borderId="1" applyAlignment="1" pivotButton="0" quotePrefix="0" xfId="0">
      <alignment vertical="center"/>
    </xf>
    <xf numFmtId="0" fontId="0" fillId="0" borderId="2" pivotButton="0" quotePrefix="0" xfId="0"/>
    <xf numFmtId="0" fontId="3" fillId="2" borderId="2" applyAlignment="1" pivotButton="0" quotePrefix="0" xfId="0">
      <alignment vertical="center"/>
    </xf>
    <xf numFmtId="0" fontId="0" fillId="0" borderId="4" applyAlignment="1" pivotButton="0" quotePrefix="0" xfId="0">
      <alignment vertical="center"/>
    </xf>
    <xf numFmtId="0" fontId="0" fillId="0" borderId="5" applyAlignment="1" pivotButton="0" quotePrefix="0" xfId="0">
      <alignment vertical="center"/>
    </xf>
    <xf numFmtId="0" fontId="0" fillId="0" borderId="0" applyAlignment="1" pivotButton="0" quotePrefix="0" xfId="0">
      <alignment vertical="center"/>
    </xf>
    <xf numFmtId="0" fontId="0" fillId="0" borderId="0" pivotButton="0" quotePrefix="0" xfId="0"/>
    <xf numFmtId="0" fontId="9" fillId="0" borderId="0" applyAlignment="1" pivotButton="0" quotePrefix="0" xfId="0">
      <alignment horizontal="left" vertical="center" wrapText="1"/>
    </xf>
    <xf numFmtId="0" fontId="10" fillId="0" borderId="9" applyAlignment="1" pivotButton="0" quotePrefix="0" xfId="0">
      <alignment horizontal="left" vertical="center" wrapText="1"/>
    </xf>
    <xf numFmtId="0" fontId="10" fillId="0" borderId="8" applyAlignment="1" pivotButton="0" quotePrefix="0" xfId="0">
      <alignment horizontal="left" vertical="center" wrapText="1"/>
    </xf>
    <xf numFmtId="0" fontId="0" fillId="0" borderId="3" applyAlignment="1" pivotButton="0" quotePrefix="0" xfId="0">
      <alignment horizontal="left" vertical="center" indent="1"/>
    </xf>
    <xf numFmtId="0" fontId="0" fillId="0" borderId="12" applyAlignment="1" pivotButton="0" quotePrefix="0" xfId="0">
      <alignment horizontal="left" vertical="center" indent="1"/>
    </xf>
    <xf numFmtId="0" fontId="0" fillId="0" borderId="1" applyAlignment="1" pivotButton="0" quotePrefix="0" xfId="0">
      <alignment horizontal="left" vertical="center" indent="1"/>
    </xf>
    <xf numFmtId="0" fontId="13" fillId="0" borderId="3" applyAlignment="1" pivotButton="0" quotePrefix="0" xfId="0">
      <alignment horizontal="left" vertical="center" indent="1"/>
    </xf>
    <xf numFmtId="0" fontId="0" fillId="0" borderId="2" applyAlignment="1" pivotButton="0" quotePrefix="0" xfId="0">
      <alignment horizontal="left" vertical="center" indent="1"/>
    </xf>
    <xf numFmtId="0" fontId="0" fillId="0" borderId="7" applyAlignment="1" pivotButton="0" quotePrefix="0" xfId="0">
      <alignment horizontal="left" vertical="center" indent="1"/>
    </xf>
    <xf numFmtId="3" fontId="3" fillId="2" borderId="1" applyAlignment="1" pivotButton="0" quotePrefix="0" xfId="0">
      <alignment vertical="center"/>
    </xf>
    <xf numFmtId="41" fontId="0" fillId="0" borderId="2" applyAlignment="1" pivotButton="0" quotePrefix="0" xfId="0">
      <alignment vertical="center"/>
    </xf>
    <xf numFmtId="41" fontId="0" fillId="0" borderId="1" applyAlignment="1" pivotButton="0" quotePrefix="0" xfId="0">
      <alignment vertical="center"/>
    </xf>
    <xf numFmtId="41" fontId="0" fillId="0" borderId="6" applyAlignment="1" pivotButton="0" quotePrefix="0" xfId="0">
      <alignment vertical="center"/>
    </xf>
    <xf numFmtId="0" fontId="15" fillId="0" borderId="8" applyAlignment="1" pivotButton="0" quotePrefix="0" xfId="0">
      <alignment horizontal="left" vertical="center" wrapText="1"/>
    </xf>
    <xf numFmtId="0" fontId="3" fillId="2" borderId="7" applyAlignment="1" pivotButton="0" quotePrefix="0" xfId="0">
      <alignment vertical="center"/>
    </xf>
    <xf numFmtId="0" fontId="0" fillId="0" borderId="6" pivotButton="0" quotePrefix="0" xfId="0"/>
    <xf numFmtId="0" fontId="14" fillId="0" borderId="1" pivotButton="0" quotePrefix="0" xfId="0"/>
    <xf numFmtId="0" fontId="17" fillId="0" borderId="7" applyAlignment="1" pivotButton="0" quotePrefix="0" xfId="0">
      <alignment horizontal="left" vertical="center" indent="1"/>
    </xf>
    <xf numFmtId="0" fontId="0" fillId="0" borderId="1" applyAlignment="1" pivotButton="0" quotePrefix="0" xfId="0">
      <alignment horizontal="center" vertical="center"/>
    </xf>
    <xf numFmtId="0" fontId="0" fillId="0" borderId="13" pivotButton="0" quotePrefix="0" xfId="0"/>
    <xf numFmtId="41" fontId="0" fillId="0" borderId="14" applyAlignment="1" pivotButton="0" quotePrefix="0" xfId="0">
      <alignment vertical="center"/>
    </xf>
    <xf numFmtId="0" fontId="16" fillId="3" borderId="0" applyAlignment="1" pivotButton="0" quotePrefix="0" xfId="0">
      <alignment horizontal="center" vertical="center" wrapText="1"/>
    </xf>
    <xf numFmtId="0" fontId="16" fillId="3" borderId="0" applyAlignment="1" pivotButton="0" quotePrefix="0" xfId="0">
      <alignment horizontal="center" vertical="center"/>
    </xf>
    <xf numFmtId="0" fontId="11" fillId="2" borderId="10" applyAlignment="1" pivotButton="0" quotePrefix="0" xfId="0">
      <alignment horizontal="center" vertical="center"/>
    </xf>
    <xf numFmtId="0" fontId="7" fillId="2" borderId="0" applyAlignment="1" pivotButton="0" quotePrefix="0" xfId="0">
      <alignment horizontal="center"/>
    </xf>
    <xf numFmtId="0" fontId="8" fillId="2" borderId="11" applyAlignment="1" pivotButton="0" quotePrefix="0" xfId="1">
      <alignment horizontal="center" vertical="top"/>
    </xf>
    <xf numFmtId="49" fontId="19" fillId="0" borderId="0" applyAlignment="1" pivotButton="0" quotePrefix="0" xfId="0">
      <alignment vertical="center" wrapText="1" indent="2"/>
    </xf>
    <xf numFmtId="49" fontId="19" fillId="0" borderId="15" applyAlignment="1" pivotButton="0" quotePrefix="0" xfId="0">
      <alignment horizontal="center" vertical="center" wrapText="1" indent="2"/>
    </xf>
    <xf numFmtId="49" fontId="19" fillId="0" borderId="16" applyAlignment="1" pivotButton="0" quotePrefix="0" xfId="0">
      <alignment horizontal="center" vertical="center" wrapText="1" indent="2"/>
    </xf>
    <xf numFmtId="49" fontId="19" fillId="0" borderId="17" applyAlignment="1" pivotButton="0" quotePrefix="0" xfId="0">
      <alignment horizontal="center" vertical="center" wrapText="1" indent="2"/>
    </xf>
    <xf numFmtId="1" fontId="3" fillId="2" borderId="2" applyAlignment="1" pivotButton="0" quotePrefix="0" xfId="0">
      <alignment vertical="center"/>
    </xf>
    <xf numFmtId="0" fontId="0" fillId="4" borderId="0" pivotButton="0" quotePrefix="0" xfId="0"/>
    <xf numFmtId="0" fontId="20" fillId="5" borderId="0" applyAlignment="1" pivotButton="0" quotePrefix="0" xfId="0">
      <alignment horizontal="center"/>
    </xf>
    <xf numFmtId="0" fontId="0" fillId="5" borderId="0" pivotButton="0" quotePrefix="0" xfId="0"/>
    <xf numFmtId="0" fontId="22" fillId="6" borderId="0" applyAlignment="1" pivotButton="0" quotePrefix="0" xfId="0">
      <alignment horizontal="center" vertical="center" wrapText="1"/>
    </xf>
    <xf numFmtId="0" fontId="21" fillId="5" borderId="11" applyAlignment="1" pivotButton="0" quotePrefix="0" xfId="1">
      <alignment horizontal="center" vertical="top"/>
    </xf>
    <xf numFmtId="0" fontId="0" fillId="5" borderId="11" pivotButton="0" quotePrefix="0" xfId="0"/>
    <xf numFmtId="0" fontId="23" fillId="5" borderId="3" applyAlignment="1" pivotButton="0" quotePrefix="0" xfId="0">
      <alignment horizontal="left" vertical="center" indent="1"/>
    </xf>
    <xf numFmtId="0" fontId="0" fillId="5" borderId="4" applyAlignment="1" pivotButton="0" quotePrefix="0" xfId="0">
      <alignment vertical="center"/>
    </xf>
    <xf numFmtId="0" fontId="0" fillId="5" borderId="5" applyAlignment="1" pivotButton="0" quotePrefix="0" xfId="0">
      <alignment vertical="center"/>
    </xf>
    <xf numFmtId="0" fontId="24" fillId="4" borderId="12" applyAlignment="1" pivotButton="0" quotePrefix="0" xfId="0">
      <alignment horizontal="left" vertical="center" indent="1"/>
    </xf>
    <xf numFmtId="1" fontId="25" fillId="7" borderId="21" applyAlignment="1" applyProtection="1" pivotButton="0" quotePrefix="0" xfId="0">
      <alignment vertical="center"/>
      <protection locked="0" hidden="0"/>
    </xf>
    <xf numFmtId="0" fontId="26" fillId="4" borderId="2" pivotButton="0" quotePrefix="0" xfId="0"/>
    <xf numFmtId="0" fontId="27" fillId="4" borderId="9" applyAlignment="1" pivotButton="0" quotePrefix="0" xfId="0">
      <alignment horizontal="left" vertical="center" wrapText="1"/>
    </xf>
    <xf numFmtId="49" fontId="19" fillId="4" borderId="0" applyAlignment="1" pivotButton="0" quotePrefix="0" xfId="0">
      <alignment vertical="center" wrapText="1" indent="2"/>
    </xf>
    <xf numFmtId="0" fontId="24" fillId="4" borderId="1" applyAlignment="1" pivotButton="0" quotePrefix="0" xfId="0">
      <alignment horizontal="left" vertical="center" indent="1"/>
    </xf>
    <xf numFmtId="0" fontId="25" fillId="7" borderId="21" applyAlignment="1" applyProtection="1" pivotButton="0" quotePrefix="0" xfId="0">
      <alignment vertical="center"/>
      <protection locked="0" hidden="0"/>
    </xf>
    <xf numFmtId="0" fontId="27" fillId="4" borderId="8" applyAlignment="1" pivotButton="0" quotePrefix="0" xfId="0">
      <alignment horizontal="left" vertical="center" wrapText="1"/>
    </xf>
    <xf numFmtId="0" fontId="26" fillId="4" borderId="1" pivotButton="0" quotePrefix="0" xfId="0"/>
    <xf numFmtId="3" fontId="25" fillId="7" borderId="21" applyAlignment="1" applyProtection="1" pivotButton="0" quotePrefix="0" xfId="0">
      <alignment vertical="center"/>
      <protection locked="0" hidden="0"/>
    </xf>
    <xf numFmtId="0" fontId="26" fillId="4" borderId="6" pivotButton="0" quotePrefix="0" xfId="0"/>
    <xf numFmtId="0" fontId="9" fillId="4" borderId="0" applyAlignment="1" pivotButton="0" quotePrefix="0" xfId="0">
      <alignment horizontal="left" vertical="center" wrapText="1"/>
    </xf>
    <xf numFmtId="0" fontId="9" fillId="5" borderId="0" applyAlignment="1" pivotButton="0" quotePrefix="0" xfId="0">
      <alignment horizontal="left" vertical="center" wrapText="1"/>
    </xf>
    <xf numFmtId="0" fontId="24" fillId="4" borderId="2" applyAlignment="1" pivotButton="0" quotePrefix="0" xfId="0">
      <alignment horizontal="left" vertical="center" indent="1"/>
    </xf>
    <xf numFmtId="41" fontId="28" fillId="6" borderId="22" applyAlignment="1" pivotButton="0" quotePrefix="0" xfId="0">
      <alignment vertical="center"/>
    </xf>
    <xf numFmtId="0" fontId="24" fillId="4" borderId="7" applyAlignment="1" pivotButton="0" quotePrefix="0" xfId="0">
      <alignment horizontal="left" vertical="center" indent="1"/>
    </xf>
    <xf numFmtId="0" fontId="29" fillId="4" borderId="7" applyAlignment="1" pivotButton="0" quotePrefix="0" xfId="0">
      <alignment horizontal="left" vertical="center" indent="1"/>
    </xf>
    <xf numFmtId="0" fontId="29" fillId="4" borderId="1" applyAlignment="1" pivotButton="0" quotePrefix="0" xfId="0">
      <alignment horizontal="center" vertical="center"/>
    </xf>
    <xf numFmtId="0" fontId="0" fillId="4" borderId="13" pivotButton="0" quotePrefix="0" xfId="0"/>
    <xf numFmtId="49" fontId="27" fillId="4" borderId="18" applyAlignment="1" pivotButton="0" quotePrefix="0" xfId="0">
      <alignment horizontal="center" vertical="center" wrapText="1" indent="2"/>
    </xf>
    <xf numFmtId="0" fontId="0" fillId="4" borderId="16" pivotButton="0" quotePrefix="0" xfId="0"/>
    <xf numFmtId="0" fontId="0" fillId="4" borderId="17" pivotButton="0" quotePrefix="0" xfId="0"/>
    <xf numFmtId="0" fontId="30" fillId="4" borderId="10" applyAlignment="1" pivotButton="0" quotePrefix="0" xfId="0">
      <alignment horizontal="center" vertical="center"/>
    </xf>
    <xf numFmtId="0" fontId="0" fillId="4" borderId="10" pivotButton="0" quotePrefix="0" xfId="0"/>
    <xf numFmtId="0" fontId="31" fillId="5" borderId="0" applyAlignment="1" pivotButton="0" quotePrefix="0" xfId="0">
      <alignment horizontal="center" wrapText="1"/>
    </xf>
    <xf numFmtId="0" fontId="0" fillId="0" borderId="11" pivotButton="0" quotePrefix="0" xfId="0"/>
    <xf numFmtId="0" fontId="24" fillId="4" borderId="0" pivotButton="0" quotePrefix="0" xfId="0"/>
    <xf numFmtId="0" fontId="25" fillId="7" borderId="21" applyProtection="1" pivotButton="0" quotePrefix="0" xfId="0">
      <protection locked="0" hidden="0"/>
    </xf>
    <xf numFmtId="0" fontId="27" fillId="4" borderId="0" applyAlignment="1" pivotButton="0" quotePrefix="0" xfId="0">
      <alignment horizontal="left" vertical="center" wrapText="1"/>
    </xf>
    <xf numFmtId="0" fontId="0" fillId="0" borderId="16" pivotButton="0" quotePrefix="0" xfId="0"/>
    <xf numFmtId="0" fontId="0" fillId="0" borderId="17" pivotButton="0" quotePrefix="0" xfId="0"/>
    <xf numFmtId="0" fontId="0" fillId="0" borderId="10" pivotButton="0" quotePrefix="0" xfId="0"/>
    <xf numFmtId="0" fontId="32" fillId="5" borderId="0" pivotButton="0" quotePrefix="0" xfId="0"/>
    <xf numFmtId="0" fontId="0" fillId="4" borderId="23" pivotButton="0" quotePrefix="0" xfId="0"/>
    <xf numFmtId="0" fontId="20" fillId="5" borderId="23" applyAlignment="1" pivotButton="0" quotePrefix="0" xfId="0">
      <alignment horizontal="center"/>
    </xf>
    <xf numFmtId="0" fontId="0" fillId="0" borderId="23" pivotButton="0" quotePrefix="0" xfId="0"/>
    <xf numFmtId="0" fontId="22" fillId="6" borderId="23" applyAlignment="1" pivotButton="0" quotePrefix="0" xfId="0">
      <alignment horizontal="center" vertical="center" wrapText="1"/>
    </xf>
    <xf numFmtId="0" fontId="32" fillId="5" borderId="23" pivotButton="0" quotePrefix="0" xfId="0"/>
    <xf numFmtId="0" fontId="23" fillId="5" borderId="23" applyAlignment="1" pivotButton="0" quotePrefix="0" xfId="0">
      <alignment horizontal="left" vertical="center" indent="1"/>
    </xf>
    <xf numFmtId="0" fontId="0" fillId="5" borderId="23" applyAlignment="1" pivotButton="0" quotePrefix="0" xfId="0">
      <alignment vertical="center"/>
    </xf>
    <xf numFmtId="0" fontId="0" fillId="5" borderId="23" pivotButton="0" quotePrefix="0" xfId="0"/>
    <xf numFmtId="0" fontId="24" fillId="4" borderId="23" applyAlignment="1" pivotButton="0" quotePrefix="0" xfId="0">
      <alignment horizontal="left" vertical="center" indent="1"/>
    </xf>
    <xf numFmtId="0" fontId="26" fillId="4" borderId="23" pivotButton="0" quotePrefix="0" xfId="0"/>
    <xf numFmtId="0" fontId="27" fillId="4" borderId="23" applyAlignment="1" pivotButton="0" quotePrefix="0" xfId="0">
      <alignment horizontal="left" vertical="center" wrapText="1"/>
    </xf>
    <xf numFmtId="49" fontId="19" fillId="4" borderId="23" applyAlignment="1" pivotButton="0" quotePrefix="0" xfId="0">
      <alignment vertical="center" wrapText="1" indent="2"/>
    </xf>
    <xf numFmtId="0" fontId="24" fillId="4" borderId="23" pivotButton="0" quotePrefix="0" xfId="0"/>
    <xf numFmtId="0" fontId="9" fillId="4" borderId="23" applyAlignment="1" pivotButton="0" quotePrefix="0" xfId="0">
      <alignment horizontal="left" vertical="center" wrapText="1"/>
    </xf>
    <xf numFmtId="0" fontId="9" fillId="5" borderId="23" applyAlignment="1" pivotButton="0" quotePrefix="0" xfId="0">
      <alignment horizontal="left" vertical="center" wrapText="1"/>
    </xf>
    <xf numFmtId="0" fontId="29" fillId="4" borderId="23" applyAlignment="1" pivotButton="0" quotePrefix="0" xfId="0">
      <alignment horizontal="left" vertical="center" indent="1"/>
    </xf>
    <xf numFmtId="0" fontId="29" fillId="4" borderId="23" applyAlignment="1" pivotButton="0" quotePrefix="0" xfId="0">
      <alignment horizontal="center" vertical="center"/>
    </xf>
    <xf numFmtId="49" fontId="27" fillId="6" borderId="23" applyAlignment="1" pivotButton="0" quotePrefix="0" xfId="0">
      <alignment horizontal="center" vertical="center" wrapText="1" indent="2"/>
    </xf>
    <xf numFmtId="0" fontId="0" fillId="6" borderId="23" pivotButton="0" quotePrefix="0" xfId="0"/>
    <xf numFmtId="0" fontId="30" fillId="4" borderId="23" applyAlignment="1" pivotButton="0" quotePrefix="0" xfId="0">
      <alignment horizontal="center" vertical="center"/>
    </xf>
    <xf numFmtId="164" fontId="25" fillId="7" borderId="21" applyAlignment="1" applyProtection="1" pivotButton="0" quotePrefix="0" xfId="0">
      <alignment vertical="center"/>
      <protection locked="0" hidden="0"/>
    </xf>
    <xf numFmtId="165" fontId="25" fillId="7" borderId="21" applyAlignment="1" applyProtection="1" pivotButton="0" quotePrefix="0" xfId="0">
      <alignment vertical="center"/>
      <protection locked="0" hidden="0"/>
    </xf>
    <xf numFmtId="166" fontId="25" fillId="7" borderId="21" applyAlignment="1" applyProtection="1" pivotButton="0" quotePrefix="0" xfId="0">
      <alignment vertical="center"/>
      <protection locked="0" hidden="0"/>
    </xf>
    <xf numFmtId="167" fontId="25" fillId="7" borderId="21" applyAlignment="1" applyProtection="1" pivotButton="0" quotePrefix="0" xfId="0">
      <alignment vertical="center"/>
      <protection locked="0" hidden="0"/>
    </xf>
    <xf numFmtId="164" fontId="28" fillId="6" borderId="22" applyAlignment="1" pivotButton="0" quotePrefix="0" xfId="0">
      <alignment vertical="center"/>
    </xf>
    <xf numFmtId="168" fontId="28" fillId="6" borderId="22" applyAlignment="1" pivotButton="0" quotePrefix="0" xfId="0">
      <alignment vertical="center"/>
    </xf>
    <xf numFmtId="1" fontId="0" fillId="0" borderId="0" pivotButton="0" quotePrefix="0" xfId="0"/>
    <xf numFmtId="164" fontId="0" fillId="0" borderId="0" pivotButton="0" quotePrefix="0" xfId="0"/>
    <xf numFmtId="169" fontId="25" fillId="7" borderId="21" applyAlignment="1" applyProtection="1" pivotButton="0" quotePrefix="0" xfId="0">
      <alignment vertical="center"/>
      <protection locked="0" hidden="0"/>
    </xf>
    <xf numFmtId="171" fontId="25" fillId="7" borderId="21" applyAlignment="1" applyProtection="1" pivotButton="0" quotePrefix="0" xfId="0">
      <alignment vertical="center"/>
      <protection locked="0" hidden="0"/>
    </xf>
    <xf numFmtId="169" fontId="28" fillId="6" borderId="22" applyAlignment="1" pivotButton="0" quotePrefix="0" xfId="0">
      <alignment vertical="center"/>
    </xf>
    <xf numFmtId="170" fontId="28" fillId="6" borderId="22" applyAlignment="1" pivotButton="0" quotePrefix="0" xfId="0">
      <alignment vertical="center"/>
    </xf>
  </cellXfs>
  <cellStyles count="2">
    <cellStyle name="Normal" xfId="0" builtinId="0"/>
    <cellStyle name="Hyperlink" xfId="1" builtinId="8"/>
  </cellStyles>
  <dxfs count="3">
    <dxf>
      <font>
        <color theme="0"/>
      </font>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RentVsBuyIndia.com" TargetMode="External" Id="rId1" /></Relationships>
</file>

<file path=xl/worksheets/sheet1.xml><?xml version="1.0" encoding="utf-8"?>
<worksheet xmlns="http://schemas.openxmlformats.org/spreadsheetml/2006/main">
  <sheetPr>
    <outlinePr summaryBelow="1" summaryRight="1"/>
    <pageSetUpPr/>
  </sheetPr>
  <dimension ref="A1:L34"/>
  <sheetViews>
    <sheetView showGridLines="0" tabSelected="1" workbookViewId="0">
      <selection activeCell="C6" sqref="C6"/>
    </sheetView>
  </sheetViews>
  <sheetFormatPr baseColWidth="8" defaultRowHeight="15"/>
  <cols>
    <col width="4" customWidth="1" style="11" min="1" max="1"/>
    <col width="42.28515625" customWidth="1" style="11" min="2" max="2"/>
    <col width="18" customWidth="1" style="11" min="3" max="3"/>
    <col width="2.85546875" customWidth="1" style="11" min="5" max="5"/>
    <col width="40.28515625" customWidth="1" style="11" min="6" max="6"/>
    <col width="15.28515625" bestFit="1" customWidth="1" style="11" min="7" max="7"/>
  </cols>
  <sheetData>
    <row r="1">
      <c r="A1" s="85" t="n"/>
      <c r="B1" s="85" t="n"/>
      <c r="C1" s="85" t="n"/>
      <c r="D1" s="85" t="n"/>
      <c r="E1" s="85" t="n"/>
      <c r="F1" s="85" t="n"/>
      <c r="G1" s="85" t="n"/>
      <c r="H1" s="85" t="n"/>
      <c r="I1" s="85" t="n"/>
      <c r="J1" s="85" t="n"/>
      <c r="K1" s="85" t="n"/>
      <c r="L1" s="85" t="n"/>
    </row>
    <row r="2" ht="38.25" customFormat="1" customHeight="1" s="3">
      <c r="A2" s="85" t="n"/>
      <c r="B2" s="86" t="inlineStr">
        <is>
          <t>RentVsBuyIndia.com – Quick Calculator</t>
        </is>
      </c>
      <c r="E2" s="85" t="n"/>
      <c r="F2" s="88" t="inlineStr">
        <is>
          <t>visit RentVsBuyIndia.com for our full-fledged Renting / Buying Decision-Making tool</t>
        </is>
      </c>
      <c r="G2" s="85" t="n"/>
      <c r="H2" s="85" t="n"/>
      <c r="I2" s="85" t="n"/>
      <c r="J2" s="85" t="n"/>
      <c r="K2" s="85" t="n"/>
      <c r="L2" s="85" t="n"/>
    </row>
    <row r="3" ht="33" customHeight="1" s="11">
      <c r="A3" s="85" t="n"/>
      <c r="B3" s="89" t="inlineStr">
        <is>
          <t>For more comprehensive calculators, visit RentVsBuyIndia.com</t>
        </is>
      </c>
      <c r="E3" s="85" t="n"/>
      <c r="G3" s="85" t="n"/>
      <c r="H3" s="85" t="n"/>
      <c r="I3" s="85" t="n"/>
      <c r="J3" s="85" t="n"/>
      <c r="K3" s="85" t="n"/>
      <c r="L3" s="85" t="n"/>
    </row>
    <row r="4">
      <c r="A4" s="85" t="n"/>
      <c r="B4" s="85" t="n"/>
      <c r="C4" s="85" t="n"/>
      <c r="D4" s="85" t="n"/>
      <c r="E4" s="85" t="n"/>
      <c r="F4" s="85" t="n"/>
      <c r="G4" s="85" t="n"/>
      <c r="H4" s="85" t="n"/>
      <c r="I4" s="85" t="n"/>
      <c r="J4" s="85" t="n"/>
      <c r="K4" s="85" t="n"/>
      <c r="L4" s="85" t="n"/>
    </row>
    <row r="5" ht="20.25" customHeight="1" s="11">
      <c r="A5" s="85" t="n"/>
      <c r="B5" s="90" t="inlineStr">
        <is>
          <t>INPUT — edit only the gold cells</t>
        </is>
      </c>
      <c r="C5" s="91" t="n"/>
      <c r="D5" s="91" t="n"/>
      <c r="E5" s="92" t="n"/>
      <c r="F5" s="92" t="n"/>
      <c r="G5" s="85" t="n"/>
      <c r="H5" s="85" t="n"/>
      <c r="I5" s="85" t="n"/>
      <c r="J5" s="85" t="n"/>
      <c r="K5" s="85" t="n"/>
      <c r="L5" s="85" t="n"/>
    </row>
    <row r="6">
      <c r="A6" s="85" t="n"/>
      <c r="B6" s="93" t="inlineStr">
        <is>
          <t>Property Purchase price</t>
        </is>
      </c>
      <c r="C6" s="113" t="n">
        <v>8000000</v>
      </c>
      <c r="D6" s="94" t="inlineStr">
        <is>
          <t>₹</t>
        </is>
      </c>
      <c r="E6" s="85" t="n"/>
      <c r="F6" s="95" t="inlineStr">
        <is>
          <t>Include the total purchase cost of the property</t>
        </is>
      </c>
      <c r="G6" s="85" t="n"/>
      <c r="H6" s="96" t="n"/>
      <c r="I6" s="96" t="n"/>
      <c r="J6" s="96" t="n"/>
      <c r="K6" s="96" t="n"/>
      <c r="L6" s="96" t="n"/>
    </row>
    <row r="7">
      <c r="A7" s="85" t="n"/>
      <c r="B7" s="93" t="inlineStr">
        <is>
          <t>Down payment</t>
        </is>
      </c>
      <c r="C7" s="114" t="n">
        <v>20</v>
      </c>
      <c r="D7" s="94" t="inlineStr">
        <is>
          <t>%</t>
        </is>
      </c>
      <c r="E7" s="85" t="n"/>
      <c r="F7" s="95" t="inlineStr">
        <is>
          <t>The downpayment %. It should be more than 20%</t>
        </is>
      </c>
      <c r="G7" s="85" t="n"/>
      <c r="H7" s="96" t="n"/>
      <c r="I7" s="96" t="n"/>
      <c r="J7" s="96" t="n"/>
      <c r="K7" s="96" t="n"/>
      <c r="L7" s="96" t="n"/>
    </row>
    <row r="8">
      <c r="A8" s="85" t="n"/>
      <c r="B8" s="93" t="inlineStr">
        <is>
          <t>Loan interest rate</t>
        </is>
      </c>
      <c r="C8" s="114" t="n">
        <v>8</v>
      </c>
      <c r="D8" s="94" t="inlineStr">
        <is>
          <t>% p.a.</t>
        </is>
      </c>
      <c r="E8" s="85" t="n"/>
      <c r="F8" s="95" t="inlineStr">
        <is>
          <t>The rate of interest of the house loan</t>
        </is>
      </c>
      <c r="G8" s="85" t="n"/>
      <c r="H8" s="96" t="n"/>
      <c r="I8" s="96" t="n"/>
      <c r="J8" s="96" t="n"/>
      <c r="K8" s="96" t="n"/>
      <c r="L8" s="96" t="n"/>
    </row>
    <row r="9">
      <c r="A9" s="85" t="n"/>
      <c r="B9" s="93" t="inlineStr">
        <is>
          <t>Loan tenure</t>
        </is>
      </c>
      <c r="C9" s="53" t="n">
        <v>20</v>
      </c>
      <c r="D9" s="94" t="inlineStr">
        <is>
          <t>years</t>
        </is>
      </c>
      <c r="E9" s="85" t="n"/>
      <c r="F9" s="95" t="inlineStr">
        <is>
          <t>The duration of the loan</t>
        </is>
      </c>
      <c r="G9" s="85" t="n"/>
      <c r="H9" s="96" t="n"/>
      <c r="I9" s="96" t="n"/>
      <c r="J9" s="96" t="n"/>
      <c r="K9" s="96" t="n"/>
      <c r="L9" s="96" t="n"/>
    </row>
    <row r="10">
      <c r="A10" s="85" t="n"/>
      <c r="B10" s="93" t="inlineStr">
        <is>
          <t>Monthly rent</t>
        </is>
      </c>
      <c r="C10" s="113" t="n">
        <v>20000</v>
      </c>
      <c r="D10" s="94" t="inlineStr">
        <is>
          <t>₹</t>
        </is>
      </c>
      <c r="E10" s="85" t="n"/>
      <c r="F10" s="95" t="inlineStr">
        <is>
          <t>Monthly rent for a comparable rental property</t>
        </is>
      </c>
      <c r="G10" s="85" t="n"/>
      <c r="H10" s="96" t="n"/>
      <c r="I10" s="96" t="n"/>
      <c r="J10" s="96" t="n"/>
      <c r="K10" s="96" t="n"/>
      <c r="L10" s="96" t="n"/>
    </row>
    <row r="11">
      <c r="A11" s="85" t="n"/>
      <c r="B11" s="93" t="inlineStr">
        <is>
          <t>Annual rent increase</t>
        </is>
      </c>
      <c r="C11" s="114" t="n">
        <v>7</v>
      </c>
      <c r="D11" s="94" t="inlineStr">
        <is>
          <t>% p.a.</t>
        </is>
      </c>
      <c r="E11" s="85" t="n"/>
      <c r="F11" s="95" t="inlineStr">
        <is>
          <t>Percentage of increase per year (on average)</t>
        </is>
      </c>
      <c r="G11" s="85" t="n"/>
      <c r="H11" s="96" t="n"/>
      <c r="I11" s="96" t="n"/>
      <c r="J11" s="96" t="n"/>
      <c r="K11" s="96" t="n"/>
      <c r="L11" s="96" t="n"/>
    </row>
    <row r="12">
      <c r="A12" s="85" t="n"/>
      <c r="B12" s="93" t="inlineStr">
        <is>
          <t>Expected property appreciation</t>
        </is>
      </c>
      <c r="C12" s="114" t="n">
        <v>5</v>
      </c>
      <c r="D12" s="94" t="inlineStr">
        <is>
          <t>% p.a.</t>
        </is>
      </c>
      <c r="E12" s="85" t="n"/>
      <c r="F12" s="95" t="inlineStr">
        <is>
          <t>Average yearly growth in property value, applied over the full comparison period</t>
        </is>
      </c>
      <c r="G12" s="85" t="n"/>
      <c r="H12" s="96" t="n"/>
      <c r="I12" s="96" t="n"/>
      <c r="J12" s="96" t="n"/>
      <c r="K12" s="96" t="n"/>
      <c r="L12" s="96" t="n"/>
    </row>
    <row r="13">
      <c r="A13" s="85" t="n"/>
      <c r="B13" s="93" t="inlineStr">
        <is>
          <t>Investment return rate</t>
        </is>
      </c>
      <c r="C13" s="114" t="n">
        <v>9</v>
      </c>
      <c r="D13" s="94" t="inlineStr">
        <is>
          <t>% p.a.</t>
        </is>
      </c>
      <c r="E13" s="85" t="n"/>
      <c r="F13" s="95" t="inlineStr">
        <is>
          <t>Expected rate of returns on investment, minus taxes</t>
        </is>
      </c>
      <c r="G13" s="85" t="n"/>
      <c r="H13" s="96" t="n"/>
      <c r="I13" s="96" t="n"/>
      <c r="J13" s="96" t="n"/>
      <c r="K13" s="96" t="n"/>
      <c r="L13" s="96" t="n"/>
    </row>
    <row r="14">
      <c r="A14" s="85" t="n"/>
      <c r="B14" s="93" t="inlineStr">
        <is>
          <t>Comparison period</t>
        </is>
      </c>
      <c r="C14" s="53" t="n">
        <v>40</v>
      </c>
      <c r="D14" s="94" t="inlineStr">
        <is>
          <t>years</t>
        </is>
      </c>
      <c r="E14" s="85" t="n"/>
      <c r="F14" s="95" t="inlineStr">
        <is>
          <t>The overall comparison period (how long you'll live)</t>
        </is>
      </c>
      <c r="G14" s="85" t="n"/>
      <c r="H14" s="96" t="n"/>
      <c r="I14" s="96" t="n"/>
      <c r="J14" s="96" t="n"/>
      <c r="K14" s="96" t="n"/>
      <c r="L14" s="96" t="n"/>
    </row>
    <row r="15">
      <c r="A15" s="85" t="n"/>
      <c r="B15" s="97" t="inlineStr">
        <is>
          <t>Keep investing EMI budget after loan ends?</t>
        </is>
      </c>
      <c r="C15" s="79" t="inlineStr">
        <is>
          <t>Yes</t>
        </is>
      </c>
      <c r="D15" s="85" t="n"/>
      <c r="E15" s="85" t="n"/>
      <c r="F15" s="95" t="inlineStr">
        <is>
          <t>Yes: both keep investing the EMI amount monthly after the loan. No: both stop; the renter pays rent from the corpus.</t>
        </is>
      </c>
      <c r="G15" s="85" t="n"/>
      <c r="H15" s="96" t="n"/>
      <c r="I15" s="96" t="n"/>
      <c r="J15" s="96" t="n"/>
      <c r="K15" s="96" t="n"/>
      <c r="L15" s="96" t="n"/>
    </row>
    <row r="16">
      <c r="A16" s="85" t="n"/>
      <c r="B16" s="85" t="n"/>
      <c r="C16" s="85" t="n"/>
      <c r="D16" s="85" t="n"/>
      <c r="E16" s="85" t="n"/>
      <c r="F16" s="98" t="n"/>
      <c r="G16" s="85" t="n"/>
      <c r="H16" s="96" t="n"/>
      <c r="I16" s="96" t="n"/>
      <c r="J16" s="96" t="n"/>
      <c r="K16" s="96" t="n"/>
      <c r="L16" s="96" t="n"/>
    </row>
    <row r="17" ht="20.25" customFormat="1" customHeight="1" s="10">
      <c r="A17" s="85" t="n"/>
      <c r="B17" s="90" t="inlineStr">
        <is>
          <t>RESULTS — locked, calculated for you</t>
        </is>
      </c>
      <c r="C17" s="91" t="n"/>
      <c r="D17" s="91" t="n"/>
      <c r="E17" s="92" t="n"/>
      <c r="F17" s="99" t="n"/>
      <c r="G17" s="85" t="n"/>
      <c r="H17" s="96" t="n"/>
      <c r="I17" s="96" t="n"/>
      <c r="J17" s="96" t="n"/>
      <c r="K17" s="96" t="n"/>
      <c r="L17" s="96" t="n"/>
    </row>
    <row r="18">
      <c r="A18" s="85" t="n"/>
      <c r="B18" s="93" t="inlineStr">
        <is>
          <t>Loan amount</t>
        </is>
      </c>
      <c r="C18" s="115">
        <f>Input!C6*(1-Input!C7/100)</f>
        <v/>
      </c>
      <c r="D18" s="94" t="inlineStr">
        <is>
          <t>₹</t>
        </is>
      </c>
      <c r="E18" s="85" t="n"/>
      <c r="F18" s="95" t="inlineStr">
        <is>
          <t>The sum of money that you will take a loan for</t>
        </is>
      </c>
      <c r="G18" s="85" t="n"/>
      <c r="H18" s="96" t="n"/>
      <c r="I18" s="96" t="n"/>
      <c r="J18" s="96" t="n"/>
      <c r="K18" s="96" t="n"/>
      <c r="L18" s="96" t="n"/>
    </row>
    <row r="19">
      <c r="A19" s="85" t="n"/>
      <c r="B19" s="93" t="inlineStr">
        <is>
          <t>Monthly EMI</t>
        </is>
      </c>
      <c r="C19" s="115">
        <f>PMT(Input!C8/100/12,Input!C9*12,-C18)</f>
        <v/>
      </c>
      <c r="D19" s="94" t="inlineStr">
        <is>
          <t>₹</t>
        </is>
      </c>
      <c r="E19" s="85" t="n"/>
      <c r="F19" s="95" t="inlineStr">
        <is>
          <t>How much you'll pay every month towards the loan</t>
        </is>
      </c>
      <c r="G19" s="85" t="n"/>
      <c r="H19" s="96" t="n"/>
      <c r="I19" s="96" t="n"/>
      <c r="J19" s="96" t="n"/>
      <c r="K19" s="96" t="n"/>
      <c r="L19" s="96" t="n"/>
    </row>
    <row r="20">
      <c r="A20" s="85" t="n"/>
      <c r="B20" s="93" t="inlineStr">
        <is>
          <t>Outstanding loan after period</t>
        </is>
      </c>
      <c r="C20" s="115">
        <f>IF(Input!C14*12&lt;Input!C9*12,ABS(FV(Input!C8/100/12,Input!C14*12,C19,-C18)),0)</f>
        <v/>
      </c>
      <c r="D20" s="94" t="inlineStr">
        <is>
          <t>₹</t>
        </is>
      </c>
      <c r="E20" s="85" t="n"/>
      <c r="F20" s="95" t="inlineStr">
        <is>
          <t>Only if Comparison period is less than Loan Tenure</t>
        </is>
      </c>
      <c r="G20" s="85" t="n"/>
      <c r="H20" s="96" t="n"/>
      <c r="I20" s="96" t="n"/>
      <c r="J20" s="96" t="n"/>
      <c r="K20" s="96" t="n"/>
      <c r="L20" s="96" t="n"/>
    </row>
    <row r="21">
      <c r="A21" s="85" t="n"/>
      <c r="B21" s="93" t="inlineStr">
        <is>
          <t>Property value at end of comparison</t>
        </is>
      </c>
      <c r="C21" s="115">
        <f>Input!C6*(1+Input!C12/100)^Input!C14</f>
        <v/>
      </c>
      <c r="D21" s="94" t="inlineStr">
        <is>
          <t>₹</t>
        </is>
      </c>
      <c r="E21" s="85" t="n"/>
      <c r="F21" s="95" t="inlineStr">
        <is>
          <t>Purchase price grown at your appreciation rate for all the comparison years</t>
        </is>
      </c>
      <c r="G21" s="85" t="n"/>
      <c r="H21" s="96" t="n"/>
      <c r="I21" s="96" t="n"/>
      <c r="J21" s="96" t="n"/>
      <c r="K21" s="96" t="n"/>
      <c r="L21" s="96" t="n"/>
    </row>
    <row r="22">
      <c r="A22" s="85" t="n"/>
      <c r="B22" s="93" t="inlineStr">
        <is>
          <t>Home equity at end of comparison</t>
        </is>
      </c>
      <c r="C22" s="115">
        <f>C21-C20</f>
        <v/>
      </c>
      <c r="D22" s="94" t="inlineStr">
        <is>
          <t>₹</t>
        </is>
      </c>
      <c r="E22" s="85" t="n"/>
      <c r="F22" s="95" t="inlineStr">
        <is>
          <t>Same as above unless period is less than Loan Tenure</t>
        </is>
      </c>
      <c r="G22" s="85" t="n"/>
      <c r="H22" s="96" t="n"/>
      <c r="I22" s="96" t="n"/>
      <c r="J22" s="96" t="n"/>
      <c r="K22" s="96" t="n"/>
      <c r="L22" s="96" t="n"/>
    </row>
    <row r="23">
      <c r="A23" s="85" t="n"/>
      <c r="B23" s="93" t="inlineStr">
        <is>
          <t>Down payment invested</t>
        </is>
      </c>
      <c r="C23" s="115">
        <f>Input!C6*Input!C7/100</f>
        <v/>
      </c>
      <c r="D23" s="94" t="inlineStr">
        <is>
          <t>₹</t>
        </is>
      </c>
      <c r="E23" s="85" t="n"/>
      <c r="F23" s="95" t="inlineStr">
        <is>
          <t>Down Payment/Initial Investment if renting</t>
        </is>
      </c>
      <c r="G23" s="85" t="n"/>
      <c r="H23" s="96" t="n"/>
      <c r="I23" s="96" t="n"/>
      <c r="J23" s="96" t="n"/>
      <c r="K23" s="96" t="n"/>
      <c r="L23" s="96" t="n"/>
    </row>
    <row r="24">
      <c r="A24" s="85" t="n"/>
      <c r="B24" s="93" t="inlineStr">
        <is>
          <t>Owner post‑loan investment value</t>
        </is>
      </c>
      <c r="C24" s="115">
        <f>INDEX(CashFlow!G:G,Input!C14*12+1)</f>
        <v/>
      </c>
      <c r="D24" s="94" t="inlineStr">
        <is>
          <t>₹</t>
        </is>
      </c>
      <c r="E24" s="85" t="n"/>
      <c r="F24" s="95" t="inlineStr">
        <is>
          <t>Investments with freed EMI after Loan is paid off</t>
        </is>
      </c>
      <c r="G24" s="85" t="n"/>
      <c r="H24" s="96" t="n"/>
      <c r="I24" s="96" t="n"/>
      <c r="J24" s="96" t="n"/>
      <c r="K24" s="96" t="n"/>
      <c r="L24" s="96" t="n"/>
    </row>
    <row r="25">
      <c r="A25" s="85" t="n"/>
      <c r="B25" s="93" t="inlineStr">
        <is>
          <t>Total owner wealth</t>
        </is>
      </c>
      <c r="C25" s="115">
        <f>C22+C24</f>
        <v/>
      </c>
      <c r="D25" s="94" t="inlineStr">
        <is>
          <t>₹</t>
        </is>
      </c>
      <c r="E25" s="85" t="n"/>
      <c r="F25" s="95" t="inlineStr">
        <is>
          <t>Property Value + Post-loan Investments</t>
        </is>
      </c>
      <c r="G25" s="85" t="n"/>
      <c r="H25" s="85" t="n"/>
      <c r="I25" s="85" t="n"/>
      <c r="J25" s="85" t="n"/>
      <c r="K25" s="85" t="n"/>
      <c r="L25" s="85" t="n"/>
    </row>
    <row r="26">
      <c r="A26" s="85" t="n"/>
      <c r="B26" s="93" t="inlineStr">
        <is>
          <t>Investment value if renting</t>
        </is>
      </c>
      <c r="C26" s="115">
        <f>INDEX(CashFlow!F:F,Input!C14*12+1)</f>
        <v/>
      </c>
      <c r="D26" s="94" t="inlineStr">
        <is>
          <t>₹</t>
        </is>
      </c>
      <c r="E26" s="85" t="n"/>
      <c r="F26" s="95" t="inlineStr">
        <is>
          <t>Investment Value if renting, (EMI value - rental)</t>
        </is>
      </c>
      <c r="G26" s="85" t="n"/>
      <c r="H26" s="85" t="n"/>
      <c r="I26" s="85" t="n"/>
      <c r="J26" s="85" t="n"/>
      <c r="K26" s="85" t="n"/>
      <c r="L26" s="85" t="n"/>
    </row>
    <row r="27">
      <c r="A27" s="85" t="n"/>
      <c r="B27" s="93" t="inlineStr">
        <is>
          <t>Advantage (₹): Renting (+) vs Buying (-)</t>
        </is>
      </c>
      <c r="C27" s="116">
        <f>C26-C25</f>
        <v/>
      </c>
      <c r="D27" s="94" t="inlineStr">
        <is>
          <t>₹</t>
        </is>
      </c>
      <c r="E27" s="85" t="n"/>
      <c r="F27" s="95" t="inlineStr">
        <is>
          <t>Result (negative values mean buying is better)</t>
        </is>
      </c>
      <c r="G27" s="85" t="n"/>
      <c r="H27" s="85" t="n"/>
      <c r="I27" s="85" t="n"/>
      <c r="J27" s="85" t="n"/>
      <c r="K27" s="85" t="n"/>
      <c r="L27" s="85" t="n"/>
    </row>
    <row r="28">
      <c r="A28" s="85" t="n"/>
      <c r="B28" s="100" t="inlineStr">
        <is>
          <t>Final Decision</t>
        </is>
      </c>
      <c r="C28" s="101">
        <f>IF(C27&gt;0,"Renting is Better","Buying is Better")</f>
        <v/>
      </c>
      <c r="D28" s="85" t="n"/>
      <c r="E28" s="85" t="n"/>
      <c r="F28" s="95" t="inlineStr">
        <is>
          <t>Final Inference</t>
        </is>
      </c>
      <c r="G28" s="85" t="n"/>
      <c r="H28" s="85" t="n"/>
      <c r="I28" s="85" t="n"/>
      <c r="J28" s="85" t="n"/>
      <c r="K28" s="85" t="n"/>
      <c r="L28" s="85" t="n"/>
    </row>
    <row r="29">
      <c r="A29" s="85" t="n"/>
      <c r="B29" s="85" t="n"/>
      <c r="C29" s="85" t="n"/>
      <c r="D29" s="85" t="n"/>
      <c r="E29" s="85" t="n"/>
      <c r="F29" s="85" t="n"/>
      <c r="G29" s="85" t="n"/>
      <c r="H29" s="85" t="n"/>
      <c r="I29" s="85" t="n"/>
      <c r="J29" s="85" t="n"/>
      <c r="K29" s="85" t="n"/>
      <c r="L29" s="85" t="n"/>
    </row>
    <row r="30" ht="151.5" customHeight="1" s="11">
      <c r="A30" s="85" t="n"/>
      <c r="B30" s="102" t="inlineStr">
        <is>
          <t>Welcome to the www.RentVsBuyIndia.com Free Excel Calculator. This calculator is provided free for your use at www.rentvsbuyindia/excel-calculator-download/
This workbook and the information on this page are provided for general, educational purposes only. They do not constitute financial, tax, or legal advice. Figures are based on user-supplied inputs and simplified assumptions and may not reflect your specific circumstances. Always verify calculations and consult a qualified professional before making decisions. RentVsBuyIndia.com and its authors accept no responsibility or liability for any loss or damages arising from the use of this tool or the information provided.
The file is provided as-is and can be shared without making any changes, for free. However it may not be sold, redistributed en-masse, or used for profit.</t>
        </is>
      </c>
      <c r="G30" s="85" t="n"/>
      <c r="H30" s="85" t="n"/>
      <c r="I30" s="85" t="n"/>
      <c r="J30" s="85" t="n"/>
      <c r="K30" s="85" t="n"/>
      <c r="L30" s="85" t="n"/>
    </row>
    <row r="31">
      <c r="A31" s="85" t="n"/>
      <c r="B31" s="85" t="n"/>
      <c r="C31" s="85" t="n"/>
      <c r="D31" s="85" t="n"/>
      <c r="E31" s="85" t="n"/>
      <c r="F31" s="85" t="n"/>
      <c r="G31" s="85" t="n"/>
      <c r="H31" s="85" t="n"/>
      <c r="I31" s="85" t="n"/>
      <c r="J31" s="85" t="n"/>
      <c r="K31" s="85" t="n"/>
      <c r="L31" s="85" t="n"/>
    </row>
    <row r="32" ht="24" customHeight="1" s="11">
      <c r="A32" s="85" t="n"/>
      <c r="B32" s="104" t="inlineStr">
        <is>
          <t>© 2026 RentVsBuyIndia.com (v 1.1) — free for personal use, please share unmodified</t>
        </is>
      </c>
      <c r="G32" s="85" t="n"/>
      <c r="H32" s="85" t="n"/>
      <c r="I32" s="85" t="n"/>
      <c r="J32" s="85" t="n"/>
      <c r="K32" s="85" t="n"/>
      <c r="L32" s="85" t="n"/>
    </row>
    <row r="33">
      <c r="A33" s="85" t="n"/>
      <c r="B33" s="85" t="n"/>
      <c r="C33" s="85" t="n"/>
      <c r="D33" s="85" t="n"/>
      <c r="E33" s="85" t="n"/>
      <c r="F33" s="85" t="n"/>
      <c r="G33" s="85" t="n"/>
      <c r="H33" s="85" t="n"/>
      <c r="I33" s="85" t="n"/>
      <c r="J33" s="85" t="n"/>
      <c r="K33" s="85" t="n"/>
      <c r="L33" s="85" t="n"/>
    </row>
    <row r="34">
      <c r="A34" s="85" t="n"/>
      <c r="B34" s="85" t="n"/>
      <c r="C34" s="85" t="n"/>
      <c r="D34" s="85" t="n"/>
      <c r="E34" s="85" t="n"/>
      <c r="F34" s="85" t="n"/>
      <c r="G34" s="85" t="n"/>
      <c r="H34" s="85" t="n"/>
      <c r="I34" s="85" t="n"/>
      <c r="J34" s="85" t="n"/>
      <c r="K34" s="85" t="n"/>
      <c r="L34" s="85" t="n"/>
    </row>
  </sheetData>
  <sheetProtection selectLockedCells="0" selectUnlockedCells="0" sheet="1" objects="0" insertRows="1" insertHyperlinks="1" autoFilter="1" scenarios="0" formatColumns="1" deleteColumns="1" insertColumns="1" pivotTables="1" deleteRows="1" formatCells="1" formatRows="1" sort="1" password="8D46"/>
  <mergeCells count="5">
    <mergeCell ref="B30:F30"/>
    <mergeCell ref="B3:D3"/>
    <mergeCell ref="B32:F32"/>
    <mergeCell ref="F2:F3"/>
    <mergeCell ref="B2:D2"/>
  </mergeCells>
  <conditionalFormatting sqref="C27:C28">
    <cfRule type="cellIs" priority="3" operator="greaterThan" dxfId="2">
      <formula>0</formula>
    </cfRule>
    <cfRule type="cellIs" priority="2" operator="lessThan" dxfId="1">
      <formula>0</formula>
    </cfRule>
  </conditionalFormatting>
  <conditionalFormatting sqref="G12">
    <cfRule type="expression" priority="1" dxfId="0">
      <formula>$C$27&gt;0</formula>
    </cfRule>
  </conditionalFormatting>
  <dataValidations count="1">
    <dataValidation sqref="C15" showDropDown="0" showInputMessage="0" showErrorMessage="0" allowBlank="0" errorTitle="Invalid value" error="Choose Yes or No" type="list">
      <formula1>"Yes,No"</formula1>
    </dataValidation>
  </dataValidations>
  <hyperlinks>
    <hyperlink xmlns:r="http://schemas.openxmlformats.org/officeDocument/2006/relationships" ref="B3" r:id="rId1"/>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601"/>
  <sheetViews>
    <sheetView workbookViewId="0">
      <pane ySplit="1" topLeftCell="A2" activePane="bottomLeft" state="frozen"/>
      <selection pane="bottomLeft" activeCell="G17" sqref="G17"/>
    </sheetView>
  </sheetViews>
  <sheetFormatPr baseColWidth="8" defaultRowHeight="15"/>
  <cols>
    <col width="6.7109375" customWidth="1" style="11" min="1" max="1"/>
    <col width="7.85546875" customWidth="1" style="11" min="2" max="2"/>
    <col width="15.28515625" customWidth="1" style="11" min="3" max="3"/>
    <col width="18.7109375" customWidth="1" style="11" min="4" max="5"/>
    <col width="17.28515625" customWidth="1" style="11" min="6" max="6"/>
    <col width="17.5703125" customWidth="1" style="11" min="7" max="7"/>
  </cols>
  <sheetData>
    <row r="1" ht="30.75" customFormat="1" customHeight="1" s="2">
      <c r="A1" s="76" t="inlineStr">
        <is>
          <t>Month</t>
        </is>
      </c>
      <c r="B1" s="76" t="inlineStr">
        <is>
          <t>Year</t>
        </is>
      </c>
      <c r="C1" s="76" t="inlineStr">
        <is>
          <t>EMI</t>
        </is>
      </c>
      <c r="D1" s="76" t="inlineStr">
        <is>
          <t>Rent</t>
        </is>
      </c>
      <c r="E1" s="76" t="inlineStr">
        <is>
          <t>Surplus (EMI-Rent)</t>
        </is>
      </c>
      <c r="F1" s="76" t="inlineStr">
        <is>
          <t>Investment Value (Renting)</t>
        </is>
      </c>
      <c r="G1" s="76" t="inlineStr">
        <is>
          <t>Owner Investment Value</t>
        </is>
      </c>
    </row>
    <row r="2">
      <c r="A2" s="111" t="n">
        <v>1</v>
      </c>
      <c r="B2" s="111">
        <f>INT((A2-1)/12)+1</f>
        <v/>
      </c>
      <c r="C2" s="112">
        <f>IF(A2&lt;=Input!C9*12, Input!C19, 0)</f>
        <v/>
      </c>
      <c r="D2" s="112">
        <f>Input!C10*(1+Input!C11/100)^INT((A2-1)/12)</f>
        <v/>
      </c>
      <c r="E2" s="112">
        <f>IF(A2&lt;=Input!$C$9*12, Input!$C$19-D2, IF(Input!$C$15="Yes", Input!$C$19-D2, -D2))</f>
        <v/>
      </c>
      <c r="F2" s="112">
        <f>Input!$C$6*Input!$C$7/100+E2</f>
        <v/>
      </c>
      <c r="G2" s="112" t="n">
        <v>0</v>
      </c>
    </row>
    <row r="3">
      <c r="A3" s="111">
        <f>A2+1</f>
        <v/>
      </c>
      <c r="B3" s="111">
        <f>INT((A3-1)/12)+1</f>
        <v/>
      </c>
      <c r="C3" s="112">
        <f>IF(A3&lt;=Input!C9*12, Input!C19, 0)</f>
        <v/>
      </c>
      <c r="D3" s="112">
        <f>Input!C10*(1+Input!C11/100)^INT((A3-1)/12)</f>
        <v/>
      </c>
      <c r="E3" s="112">
        <f>IF(A3&lt;=Input!$C$9*12, Input!$C$19-D3, IF(Input!$C$15="Yes", Input!$C$19-D3, -D3))</f>
        <v/>
      </c>
      <c r="F3" s="112">
        <f>F2*(1+Input!$C$13/100/12)+E3</f>
        <v/>
      </c>
      <c r="G3" s="112">
        <f>G2*(1+Input!$C$13/100/12)+IF(AND(A3&gt;Input!$C$9*12, Input!$C$15="Yes"), Input!$C$19, 0)</f>
        <v/>
      </c>
    </row>
    <row r="4">
      <c r="A4" s="111">
        <f>A3+1</f>
        <v/>
      </c>
      <c r="B4" s="111">
        <f>INT((A4-1)/12)+1</f>
        <v/>
      </c>
      <c r="C4" s="112">
        <f>IF(A4&lt;=Input!C9*12, Input!C19, 0)</f>
        <v/>
      </c>
      <c r="D4" s="112">
        <f>Input!C10*(1+Input!C11/100)^INT((A4-1)/12)</f>
        <v/>
      </c>
      <c r="E4" s="112">
        <f>IF(A4&lt;=Input!$C$9*12, Input!$C$19-D4, IF(Input!$C$15="Yes", Input!$C$19-D4, -D4))</f>
        <v/>
      </c>
      <c r="F4" s="112">
        <f>F3*(1+Input!$C$13/100/12)+E4</f>
        <v/>
      </c>
      <c r="G4" s="112">
        <f>G3*(1+Input!$C$13/100/12)+IF(AND(A4&gt;Input!$C$9*12, Input!$C$15="Yes"), Input!$C$19, 0)</f>
        <v/>
      </c>
    </row>
    <row r="5">
      <c r="A5" s="111">
        <f>A4+1</f>
        <v/>
      </c>
      <c r="B5" s="111">
        <f>INT((A5-1)/12)+1</f>
        <v/>
      </c>
      <c r="C5" s="112">
        <f>IF(A5&lt;=Input!C9*12, Input!C19, 0)</f>
        <v/>
      </c>
      <c r="D5" s="112">
        <f>Input!C10*(1+Input!C11/100)^INT((A5-1)/12)</f>
        <v/>
      </c>
      <c r="E5" s="112">
        <f>IF(A5&lt;=Input!$C$9*12, Input!$C$19-D5, IF(Input!$C$15="Yes", Input!$C$19-D5, -D5))</f>
        <v/>
      </c>
      <c r="F5" s="112">
        <f>F4*(1+Input!$C$13/100/12)+E5</f>
        <v/>
      </c>
      <c r="G5" s="112">
        <f>G4*(1+Input!$C$13/100/12)+IF(AND(A5&gt;Input!$C$9*12, Input!$C$15="Yes"), Input!$C$19, 0)</f>
        <v/>
      </c>
    </row>
    <row r="6">
      <c r="A6" s="111">
        <f>A5+1</f>
        <v/>
      </c>
      <c r="B6" s="111">
        <f>INT((A6-1)/12)+1</f>
        <v/>
      </c>
      <c r="C6" s="112">
        <f>IF(A6&lt;=Input!C9*12, Input!C19, 0)</f>
        <v/>
      </c>
      <c r="D6" s="112">
        <f>Input!C10*(1+Input!C11/100)^INT((A6-1)/12)</f>
        <v/>
      </c>
      <c r="E6" s="112">
        <f>IF(A6&lt;=Input!$C$9*12, Input!$C$19-D6, IF(Input!$C$15="Yes", Input!$C$19-D6, -D6))</f>
        <v/>
      </c>
      <c r="F6" s="112">
        <f>F5*(1+Input!$C$13/100/12)+E6</f>
        <v/>
      </c>
      <c r="G6" s="112">
        <f>G5*(1+Input!$C$13/100/12)+IF(AND(A6&gt;Input!$C$9*12, Input!$C$15="Yes"), Input!$C$19, 0)</f>
        <v/>
      </c>
    </row>
    <row r="7">
      <c r="A7" s="111">
        <f>A6+1</f>
        <v/>
      </c>
      <c r="B7" s="111">
        <f>INT((A7-1)/12)+1</f>
        <v/>
      </c>
      <c r="C7" s="112">
        <f>IF(A7&lt;=Input!C9*12, Input!C19, 0)</f>
        <v/>
      </c>
      <c r="D7" s="112">
        <f>Input!C10*(1+Input!C11/100)^INT((A7-1)/12)</f>
        <v/>
      </c>
      <c r="E7" s="112">
        <f>IF(A7&lt;=Input!$C$9*12, Input!$C$19-D7, IF(Input!$C$15="Yes", Input!$C$19-D7, -D7))</f>
        <v/>
      </c>
      <c r="F7" s="112">
        <f>F6*(1+Input!$C$13/100/12)+E7</f>
        <v/>
      </c>
      <c r="G7" s="112">
        <f>G6*(1+Input!$C$13/100/12)+IF(AND(A7&gt;Input!$C$9*12, Input!$C$15="Yes"), Input!$C$19, 0)</f>
        <v/>
      </c>
    </row>
    <row r="8">
      <c r="A8" s="111">
        <f>A7+1</f>
        <v/>
      </c>
      <c r="B8" s="111">
        <f>INT((A8-1)/12)+1</f>
        <v/>
      </c>
      <c r="C8" s="112">
        <f>IF(A8&lt;=Input!C9*12, Input!C19, 0)</f>
        <v/>
      </c>
      <c r="D8" s="112">
        <f>Input!C10*(1+Input!C11/100)^INT((A8-1)/12)</f>
        <v/>
      </c>
      <c r="E8" s="112">
        <f>IF(A8&lt;=Input!$C$9*12, Input!$C$19-D8, IF(Input!$C$15="Yes", Input!$C$19-D8, -D8))</f>
        <v/>
      </c>
      <c r="F8" s="112">
        <f>F7*(1+Input!$C$13/100/12)+E8</f>
        <v/>
      </c>
      <c r="G8" s="112">
        <f>G7*(1+Input!$C$13/100/12)+IF(AND(A8&gt;Input!$C$9*12, Input!$C$15="Yes"), Input!$C$19, 0)</f>
        <v/>
      </c>
    </row>
    <row r="9">
      <c r="A9" s="111">
        <f>A8+1</f>
        <v/>
      </c>
      <c r="B9" s="111">
        <f>INT((A9-1)/12)+1</f>
        <v/>
      </c>
      <c r="C9" s="112">
        <f>IF(A9&lt;=Input!C9*12, Input!C19, 0)</f>
        <v/>
      </c>
      <c r="D9" s="112">
        <f>Input!C10*(1+Input!C11/100)^INT((A9-1)/12)</f>
        <v/>
      </c>
      <c r="E9" s="112">
        <f>IF(A9&lt;=Input!$C$9*12, Input!$C$19-D9, IF(Input!$C$15="Yes", Input!$C$19-D9, -D9))</f>
        <v/>
      </c>
      <c r="F9" s="112">
        <f>F8*(1+Input!$C$13/100/12)+E9</f>
        <v/>
      </c>
      <c r="G9" s="112">
        <f>G8*(1+Input!$C$13/100/12)+IF(AND(A9&gt;Input!$C$9*12, Input!$C$15="Yes"), Input!$C$19, 0)</f>
        <v/>
      </c>
    </row>
    <row r="10">
      <c r="A10" s="111">
        <f>A9+1</f>
        <v/>
      </c>
      <c r="B10" s="111">
        <f>INT((A10-1)/12)+1</f>
        <v/>
      </c>
      <c r="C10" s="112">
        <f>IF(A10&lt;=Input!C9*12, Input!C19, 0)</f>
        <v/>
      </c>
      <c r="D10" s="112">
        <f>Input!C10*(1+Input!C11/100)^INT((A10-1)/12)</f>
        <v/>
      </c>
      <c r="E10" s="112">
        <f>IF(A10&lt;=Input!$C$9*12, Input!$C$19-D10, IF(Input!$C$15="Yes", Input!$C$19-D10, -D10))</f>
        <v/>
      </c>
      <c r="F10" s="112">
        <f>F9*(1+Input!$C$13/100/12)+E10</f>
        <v/>
      </c>
      <c r="G10" s="112">
        <f>G9*(1+Input!$C$13/100/12)+IF(AND(A10&gt;Input!$C$9*12, Input!$C$15="Yes"), Input!$C$19, 0)</f>
        <v/>
      </c>
    </row>
    <row r="11">
      <c r="A11" s="111">
        <f>A10+1</f>
        <v/>
      </c>
      <c r="B11" s="111">
        <f>INT((A11-1)/12)+1</f>
        <v/>
      </c>
      <c r="C11" s="112">
        <f>IF(A11&lt;=Input!C9*12, Input!C19, 0)</f>
        <v/>
      </c>
      <c r="D11" s="112">
        <f>Input!C10*(1+Input!C11/100)^INT((A11-1)/12)</f>
        <v/>
      </c>
      <c r="E11" s="112">
        <f>IF(A11&lt;=Input!$C$9*12, Input!$C$19-D11, IF(Input!$C$15="Yes", Input!$C$19-D11, -D11))</f>
        <v/>
      </c>
      <c r="F11" s="112">
        <f>F10*(1+Input!$C$13/100/12)+E11</f>
        <v/>
      </c>
      <c r="G11" s="112">
        <f>G10*(1+Input!$C$13/100/12)+IF(AND(A11&gt;Input!$C$9*12, Input!$C$15="Yes"), Input!$C$19, 0)</f>
        <v/>
      </c>
    </row>
    <row r="12">
      <c r="A12" s="111">
        <f>A11+1</f>
        <v/>
      </c>
      <c r="B12" s="111">
        <f>INT((A12-1)/12)+1</f>
        <v/>
      </c>
      <c r="C12" s="112">
        <f>IF(A12&lt;=Input!C9*12, Input!C19, 0)</f>
        <v/>
      </c>
      <c r="D12" s="112">
        <f>Input!C10*(1+Input!C11/100)^INT((A12-1)/12)</f>
        <v/>
      </c>
      <c r="E12" s="112">
        <f>IF(A12&lt;=Input!$C$9*12, Input!$C$19-D12, IF(Input!$C$15="Yes", Input!$C$19-D12, -D12))</f>
        <v/>
      </c>
      <c r="F12" s="112">
        <f>F11*(1+Input!$C$13/100/12)+E12</f>
        <v/>
      </c>
      <c r="G12" s="112">
        <f>G11*(1+Input!$C$13/100/12)+IF(AND(A12&gt;Input!$C$9*12, Input!$C$15="Yes"), Input!$C$19, 0)</f>
        <v/>
      </c>
    </row>
    <row r="13">
      <c r="A13" s="111">
        <f>A12+1</f>
        <v/>
      </c>
      <c r="B13" s="111">
        <f>INT((A13-1)/12)+1</f>
        <v/>
      </c>
      <c r="C13" s="112">
        <f>IF(A13&lt;=Input!C9*12, Input!C19, 0)</f>
        <v/>
      </c>
      <c r="D13" s="112">
        <f>Input!C10*(1+Input!C11/100)^INT((A13-1)/12)</f>
        <v/>
      </c>
      <c r="E13" s="112">
        <f>IF(A13&lt;=Input!$C$9*12, Input!$C$19-D13, IF(Input!$C$15="Yes", Input!$C$19-D13, -D13))</f>
        <v/>
      </c>
      <c r="F13" s="112">
        <f>F12*(1+Input!$C$13/100/12)+E13</f>
        <v/>
      </c>
      <c r="G13" s="112">
        <f>G12*(1+Input!$C$13/100/12)+IF(AND(A13&gt;Input!$C$9*12, Input!$C$15="Yes"), Input!$C$19, 0)</f>
        <v/>
      </c>
    </row>
    <row r="14">
      <c r="A14" s="111">
        <f>A13+1</f>
        <v/>
      </c>
      <c r="B14" s="111">
        <f>INT((A14-1)/12)+1</f>
        <v/>
      </c>
      <c r="C14" s="112">
        <f>IF(A14&lt;=Input!C9*12, Input!C19, 0)</f>
        <v/>
      </c>
      <c r="D14" s="112">
        <f>Input!C10*(1+Input!C11/100)^INT((A14-1)/12)</f>
        <v/>
      </c>
      <c r="E14" s="112">
        <f>IF(A14&lt;=Input!$C$9*12, Input!$C$19-D14, IF(Input!$C$15="Yes", Input!$C$19-D14, -D14))</f>
        <v/>
      </c>
      <c r="F14" s="112">
        <f>F13*(1+Input!$C$13/100/12)+E14</f>
        <v/>
      </c>
      <c r="G14" s="112">
        <f>G13*(1+Input!$C$13/100/12)+IF(AND(A14&gt;Input!$C$9*12, Input!$C$15="Yes"), Input!$C$19, 0)</f>
        <v/>
      </c>
    </row>
    <row r="15">
      <c r="A15" s="111">
        <f>A14+1</f>
        <v/>
      </c>
      <c r="B15" s="111">
        <f>INT((A15-1)/12)+1</f>
        <v/>
      </c>
      <c r="C15" s="112">
        <f>IF(A15&lt;=Input!C9*12, Input!C19, 0)</f>
        <v/>
      </c>
      <c r="D15" s="112">
        <f>Input!C10*(1+Input!C11/100)^INT((A15-1)/12)</f>
        <v/>
      </c>
      <c r="E15" s="112">
        <f>IF(A15&lt;=Input!$C$9*12, Input!$C$19-D15, IF(Input!$C$15="Yes", Input!$C$19-D15, -D15))</f>
        <v/>
      </c>
      <c r="F15" s="112">
        <f>F14*(1+Input!$C$13/100/12)+E15</f>
        <v/>
      </c>
      <c r="G15" s="112">
        <f>G14*(1+Input!$C$13/100/12)+IF(AND(A15&gt;Input!$C$9*12, Input!$C$15="Yes"), Input!$C$19, 0)</f>
        <v/>
      </c>
    </row>
    <row r="16">
      <c r="A16" s="111">
        <f>A15+1</f>
        <v/>
      </c>
      <c r="B16" s="111">
        <f>INT((A16-1)/12)+1</f>
        <v/>
      </c>
      <c r="C16" s="112">
        <f>IF(A16&lt;=Input!C9*12, Input!C19, 0)</f>
        <v/>
      </c>
      <c r="D16" s="112">
        <f>Input!C10*(1+Input!C11/100)^INT((A16-1)/12)</f>
        <v/>
      </c>
      <c r="E16" s="112">
        <f>IF(A16&lt;=Input!$C$9*12, Input!$C$19-D16, IF(Input!$C$15="Yes", Input!$C$19-D16, -D16))</f>
        <v/>
      </c>
      <c r="F16" s="112">
        <f>F15*(1+Input!$C$13/100/12)+E16</f>
        <v/>
      </c>
      <c r="G16" s="112">
        <f>G15*(1+Input!$C$13/100/12)+IF(AND(A16&gt;Input!$C$9*12, Input!$C$15="Yes"), Input!$C$19, 0)</f>
        <v/>
      </c>
    </row>
    <row r="17">
      <c r="A17" s="111">
        <f>A16+1</f>
        <v/>
      </c>
      <c r="B17" s="111">
        <f>INT((A17-1)/12)+1</f>
        <v/>
      </c>
      <c r="C17" s="112">
        <f>IF(A17&lt;=Input!C9*12, Input!C19, 0)</f>
        <v/>
      </c>
      <c r="D17" s="112">
        <f>Input!C10*(1+Input!C11/100)^INT((A17-1)/12)</f>
        <v/>
      </c>
      <c r="E17" s="112">
        <f>IF(A17&lt;=Input!$C$9*12, Input!$C$19-D17, IF(Input!$C$15="Yes", Input!$C$19-D17, -D17))</f>
        <v/>
      </c>
      <c r="F17" s="112">
        <f>F16*(1+Input!$C$13/100/12)+E17</f>
        <v/>
      </c>
      <c r="G17" s="112">
        <f>G16*(1+Input!$C$13/100/12)+IF(AND(A17&gt;Input!$C$9*12, Input!$C$15="Yes"), Input!$C$19, 0)</f>
        <v/>
      </c>
    </row>
    <row r="18">
      <c r="A18" s="111">
        <f>A17+1</f>
        <v/>
      </c>
      <c r="B18" s="111">
        <f>INT((A18-1)/12)+1</f>
        <v/>
      </c>
      <c r="C18" s="112">
        <f>IF(A18&lt;=Input!C9*12, Input!C19, 0)</f>
        <v/>
      </c>
      <c r="D18" s="112">
        <f>Input!C10*(1+Input!C11/100)^INT((A18-1)/12)</f>
        <v/>
      </c>
      <c r="E18" s="112">
        <f>IF(A18&lt;=Input!$C$9*12, Input!$C$19-D18, IF(Input!$C$15="Yes", Input!$C$19-D18, -D18))</f>
        <v/>
      </c>
      <c r="F18" s="112">
        <f>F17*(1+Input!$C$13/100/12)+E18</f>
        <v/>
      </c>
      <c r="G18" s="112">
        <f>G17*(1+Input!$C$13/100/12)+IF(AND(A18&gt;Input!$C$9*12, Input!$C$15="Yes"), Input!$C$19, 0)</f>
        <v/>
      </c>
    </row>
    <row r="19">
      <c r="A19" s="111">
        <f>A18+1</f>
        <v/>
      </c>
      <c r="B19" s="111">
        <f>INT((A19-1)/12)+1</f>
        <v/>
      </c>
      <c r="C19" s="112">
        <f>IF(A19&lt;=Input!C9*12, Input!C19, 0)</f>
        <v/>
      </c>
      <c r="D19" s="112">
        <f>Input!C10*(1+Input!C11/100)^INT((A19-1)/12)</f>
        <v/>
      </c>
      <c r="E19" s="112">
        <f>IF(A19&lt;=Input!$C$9*12, Input!$C$19-D19, IF(Input!$C$15="Yes", Input!$C$19-D19, -D19))</f>
        <v/>
      </c>
      <c r="F19" s="112">
        <f>F18*(1+Input!$C$13/100/12)+E19</f>
        <v/>
      </c>
      <c r="G19" s="112">
        <f>G18*(1+Input!$C$13/100/12)+IF(AND(A19&gt;Input!$C$9*12, Input!$C$15="Yes"), Input!$C$19, 0)</f>
        <v/>
      </c>
    </row>
    <row r="20">
      <c r="A20" s="111">
        <f>A19+1</f>
        <v/>
      </c>
      <c r="B20" s="111">
        <f>INT((A20-1)/12)+1</f>
        <v/>
      </c>
      <c r="C20" s="112">
        <f>IF(A20&lt;=Input!C9*12, Input!C19, 0)</f>
        <v/>
      </c>
      <c r="D20" s="112">
        <f>Input!C10*(1+Input!C11/100)^INT((A20-1)/12)</f>
        <v/>
      </c>
      <c r="E20" s="112">
        <f>IF(A20&lt;=Input!$C$9*12, Input!$C$19-D20, IF(Input!$C$15="Yes", Input!$C$19-D20, -D20))</f>
        <v/>
      </c>
      <c r="F20" s="112">
        <f>F19*(1+Input!$C$13/100/12)+E20</f>
        <v/>
      </c>
      <c r="G20" s="112">
        <f>G19*(1+Input!$C$13/100/12)+IF(AND(A20&gt;Input!$C$9*12, Input!$C$15="Yes"), Input!$C$19, 0)</f>
        <v/>
      </c>
    </row>
    <row r="21">
      <c r="A21" s="111">
        <f>A20+1</f>
        <v/>
      </c>
      <c r="B21" s="111">
        <f>INT((A21-1)/12)+1</f>
        <v/>
      </c>
      <c r="C21" s="112">
        <f>IF(A21&lt;=Input!C9*12, Input!C19, 0)</f>
        <v/>
      </c>
      <c r="D21" s="112">
        <f>Input!C10*(1+Input!C11/100)^INT((A21-1)/12)</f>
        <v/>
      </c>
      <c r="E21" s="112">
        <f>IF(A21&lt;=Input!$C$9*12, Input!$C$19-D21, IF(Input!$C$15="Yes", Input!$C$19-D21, -D21))</f>
        <v/>
      </c>
      <c r="F21" s="112">
        <f>F20*(1+Input!$C$13/100/12)+E21</f>
        <v/>
      </c>
      <c r="G21" s="112">
        <f>G20*(1+Input!$C$13/100/12)+IF(AND(A21&gt;Input!$C$9*12, Input!$C$15="Yes"), Input!$C$19, 0)</f>
        <v/>
      </c>
    </row>
    <row r="22">
      <c r="A22" s="111">
        <f>A21+1</f>
        <v/>
      </c>
      <c r="B22" s="111">
        <f>INT((A22-1)/12)+1</f>
        <v/>
      </c>
      <c r="C22" s="112">
        <f>IF(A22&lt;=Input!C9*12, Input!C19, 0)</f>
        <v/>
      </c>
      <c r="D22" s="112">
        <f>Input!C10*(1+Input!C11/100)^INT((A22-1)/12)</f>
        <v/>
      </c>
      <c r="E22" s="112">
        <f>IF(A22&lt;=Input!$C$9*12, Input!$C$19-D22, IF(Input!$C$15="Yes", Input!$C$19-D22, -D22))</f>
        <v/>
      </c>
      <c r="F22" s="112">
        <f>F21*(1+Input!$C$13/100/12)+E22</f>
        <v/>
      </c>
      <c r="G22" s="112">
        <f>G21*(1+Input!$C$13/100/12)+IF(AND(A22&gt;Input!$C$9*12, Input!$C$15="Yes"), Input!$C$19, 0)</f>
        <v/>
      </c>
    </row>
    <row r="23">
      <c r="A23" s="111">
        <f>A22+1</f>
        <v/>
      </c>
      <c r="B23" s="111">
        <f>INT((A23-1)/12)+1</f>
        <v/>
      </c>
      <c r="C23" s="112">
        <f>IF(A23&lt;=Input!C9*12, Input!C19, 0)</f>
        <v/>
      </c>
      <c r="D23" s="112">
        <f>Input!C10*(1+Input!C11/100)^INT((A23-1)/12)</f>
        <v/>
      </c>
      <c r="E23" s="112">
        <f>IF(A23&lt;=Input!$C$9*12, Input!$C$19-D23, IF(Input!$C$15="Yes", Input!$C$19-D23, -D23))</f>
        <v/>
      </c>
      <c r="F23" s="112">
        <f>F22*(1+Input!$C$13/100/12)+E23</f>
        <v/>
      </c>
      <c r="G23" s="112">
        <f>G22*(1+Input!$C$13/100/12)+IF(AND(A23&gt;Input!$C$9*12, Input!$C$15="Yes"), Input!$C$19, 0)</f>
        <v/>
      </c>
    </row>
    <row r="24">
      <c r="A24" s="111">
        <f>A23+1</f>
        <v/>
      </c>
      <c r="B24" s="111">
        <f>INT((A24-1)/12)+1</f>
        <v/>
      </c>
      <c r="C24" s="112">
        <f>IF(A24&lt;=Input!C9*12, Input!C19, 0)</f>
        <v/>
      </c>
      <c r="D24" s="112">
        <f>Input!C10*(1+Input!C11/100)^INT((A24-1)/12)</f>
        <v/>
      </c>
      <c r="E24" s="112">
        <f>IF(A24&lt;=Input!$C$9*12, Input!$C$19-D24, IF(Input!$C$15="Yes", Input!$C$19-D24, -D24))</f>
        <v/>
      </c>
      <c r="F24" s="112">
        <f>F23*(1+Input!$C$13/100/12)+E24</f>
        <v/>
      </c>
      <c r="G24" s="112">
        <f>G23*(1+Input!$C$13/100/12)+IF(AND(A24&gt;Input!$C$9*12, Input!$C$15="Yes"), Input!$C$19, 0)</f>
        <v/>
      </c>
    </row>
    <row r="25">
      <c r="A25" s="111">
        <f>A24+1</f>
        <v/>
      </c>
      <c r="B25" s="111">
        <f>INT((A25-1)/12)+1</f>
        <v/>
      </c>
      <c r="C25" s="112">
        <f>IF(A25&lt;=Input!C9*12, Input!C19, 0)</f>
        <v/>
      </c>
      <c r="D25" s="112">
        <f>Input!C10*(1+Input!C11/100)^INT((A25-1)/12)</f>
        <v/>
      </c>
      <c r="E25" s="112">
        <f>IF(A25&lt;=Input!$C$9*12, Input!$C$19-D25, IF(Input!$C$15="Yes", Input!$C$19-D25, -D25))</f>
        <v/>
      </c>
      <c r="F25" s="112">
        <f>F24*(1+Input!$C$13/100/12)+E25</f>
        <v/>
      </c>
      <c r="G25" s="112">
        <f>G24*(1+Input!$C$13/100/12)+IF(AND(A25&gt;Input!$C$9*12, Input!$C$15="Yes"), Input!$C$19, 0)</f>
        <v/>
      </c>
    </row>
    <row r="26">
      <c r="A26" s="111">
        <f>A25+1</f>
        <v/>
      </c>
      <c r="B26" s="111">
        <f>INT((A26-1)/12)+1</f>
        <v/>
      </c>
      <c r="C26" s="112">
        <f>IF(A26&lt;=Input!C9*12, Input!C19, 0)</f>
        <v/>
      </c>
      <c r="D26" s="112">
        <f>Input!C10*(1+Input!C11/100)^INT((A26-1)/12)</f>
        <v/>
      </c>
      <c r="E26" s="112">
        <f>IF(A26&lt;=Input!$C$9*12, Input!$C$19-D26, IF(Input!$C$15="Yes", Input!$C$19-D26, -D26))</f>
        <v/>
      </c>
      <c r="F26" s="112">
        <f>F25*(1+Input!$C$13/100/12)+E26</f>
        <v/>
      </c>
      <c r="G26" s="112">
        <f>G25*(1+Input!$C$13/100/12)+IF(AND(A26&gt;Input!$C$9*12, Input!$C$15="Yes"), Input!$C$19, 0)</f>
        <v/>
      </c>
    </row>
    <row r="27">
      <c r="A27" s="111">
        <f>A26+1</f>
        <v/>
      </c>
      <c r="B27" s="111">
        <f>INT((A27-1)/12)+1</f>
        <v/>
      </c>
      <c r="C27" s="112">
        <f>IF(A27&lt;=Input!C9*12, Input!C19, 0)</f>
        <v/>
      </c>
      <c r="D27" s="112">
        <f>Input!C10*(1+Input!C11/100)^INT((A27-1)/12)</f>
        <v/>
      </c>
      <c r="E27" s="112">
        <f>IF(A27&lt;=Input!$C$9*12, Input!$C$19-D27, IF(Input!$C$15="Yes", Input!$C$19-D27, -D27))</f>
        <v/>
      </c>
      <c r="F27" s="112">
        <f>F26*(1+Input!$C$13/100/12)+E27</f>
        <v/>
      </c>
      <c r="G27" s="112">
        <f>G26*(1+Input!$C$13/100/12)+IF(AND(A27&gt;Input!$C$9*12, Input!$C$15="Yes"), Input!$C$19, 0)</f>
        <v/>
      </c>
    </row>
    <row r="28">
      <c r="A28" s="111">
        <f>A27+1</f>
        <v/>
      </c>
      <c r="B28" s="111">
        <f>INT((A28-1)/12)+1</f>
        <v/>
      </c>
      <c r="C28" s="112">
        <f>IF(A28&lt;=Input!C9*12, Input!C19, 0)</f>
        <v/>
      </c>
      <c r="D28" s="112">
        <f>Input!C10*(1+Input!C11/100)^INT((A28-1)/12)</f>
        <v/>
      </c>
      <c r="E28" s="112">
        <f>IF(A28&lt;=Input!$C$9*12, Input!$C$19-D28, IF(Input!$C$15="Yes", Input!$C$19-D28, -D28))</f>
        <v/>
      </c>
      <c r="F28" s="112">
        <f>F27*(1+Input!$C$13/100/12)+E28</f>
        <v/>
      </c>
      <c r="G28" s="112">
        <f>G27*(1+Input!$C$13/100/12)+IF(AND(A28&gt;Input!$C$9*12, Input!$C$15="Yes"), Input!$C$19, 0)</f>
        <v/>
      </c>
    </row>
    <row r="29">
      <c r="A29" s="111">
        <f>A28+1</f>
        <v/>
      </c>
      <c r="B29" s="111">
        <f>INT((A29-1)/12)+1</f>
        <v/>
      </c>
      <c r="C29" s="112">
        <f>IF(A29&lt;=Input!C9*12, Input!C19, 0)</f>
        <v/>
      </c>
      <c r="D29" s="112">
        <f>Input!C10*(1+Input!C11/100)^INT((A29-1)/12)</f>
        <v/>
      </c>
      <c r="E29" s="112">
        <f>IF(A29&lt;=Input!$C$9*12, Input!$C$19-D29, IF(Input!$C$15="Yes", Input!$C$19-D29, -D29))</f>
        <v/>
      </c>
      <c r="F29" s="112">
        <f>F28*(1+Input!$C$13/100/12)+E29</f>
        <v/>
      </c>
      <c r="G29" s="112">
        <f>G28*(1+Input!$C$13/100/12)+IF(AND(A29&gt;Input!$C$9*12, Input!$C$15="Yes"), Input!$C$19, 0)</f>
        <v/>
      </c>
    </row>
    <row r="30">
      <c r="A30" s="111">
        <f>A29+1</f>
        <v/>
      </c>
      <c r="B30" s="111">
        <f>INT((A30-1)/12)+1</f>
        <v/>
      </c>
      <c r="C30" s="112">
        <f>IF(A30&lt;=Input!C9*12, Input!C19, 0)</f>
        <v/>
      </c>
      <c r="D30" s="112">
        <f>Input!C10*(1+Input!C11/100)^INT((A30-1)/12)</f>
        <v/>
      </c>
      <c r="E30" s="112">
        <f>IF(A30&lt;=Input!$C$9*12, Input!$C$19-D30, IF(Input!$C$15="Yes", Input!$C$19-D30, -D30))</f>
        <v/>
      </c>
      <c r="F30" s="112">
        <f>F29*(1+Input!$C$13/100/12)+E30</f>
        <v/>
      </c>
      <c r="G30" s="112">
        <f>G29*(1+Input!$C$13/100/12)+IF(AND(A30&gt;Input!$C$9*12, Input!$C$15="Yes"), Input!$C$19, 0)</f>
        <v/>
      </c>
    </row>
    <row r="31">
      <c r="A31" s="111">
        <f>A30+1</f>
        <v/>
      </c>
      <c r="B31" s="111">
        <f>INT((A31-1)/12)+1</f>
        <v/>
      </c>
      <c r="C31" s="112">
        <f>IF(A31&lt;=Input!C9*12, Input!C19, 0)</f>
        <v/>
      </c>
      <c r="D31" s="112">
        <f>Input!C10*(1+Input!C11/100)^INT((A31-1)/12)</f>
        <v/>
      </c>
      <c r="E31" s="112">
        <f>IF(A31&lt;=Input!$C$9*12, Input!$C$19-D31, IF(Input!$C$15="Yes", Input!$C$19-D31, -D31))</f>
        <v/>
      </c>
      <c r="F31" s="112">
        <f>F30*(1+Input!$C$13/100/12)+E31</f>
        <v/>
      </c>
      <c r="G31" s="112">
        <f>G30*(1+Input!$C$13/100/12)+IF(AND(A31&gt;Input!$C$9*12, Input!$C$15="Yes"), Input!$C$19, 0)</f>
        <v/>
      </c>
    </row>
    <row r="32">
      <c r="A32" s="111">
        <f>A31+1</f>
        <v/>
      </c>
      <c r="B32" s="111">
        <f>INT((A32-1)/12)+1</f>
        <v/>
      </c>
      <c r="C32" s="112">
        <f>IF(A32&lt;=Input!C9*12, Input!C19, 0)</f>
        <v/>
      </c>
      <c r="D32" s="112">
        <f>Input!C10*(1+Input!C11/100)^INT((A32-1)/12)</f>
        <v/>
      </c>
      <c r="E32" s="112">
        <f>IF(A32&lt;=Input!$C$9*12, Input!$C$19-D32, IF(Input!$C$15="Yes", Input!$C$19-D32, -D32))</f>
        <v/>
      </c>
      <c r="F32" s="112">
        <f>F31*(1+Input!$C$13/100/12)+E32</f>
        <v/>
      </c>
      <c r="G32" s="112">
        <f>G31*(1+Input!$C$13/100/12)+IF(AND(A32&gt;Input!$C$9*12, Input!$C$15="Yes"), Input!$C$19, 0)</f>
        <v/>
      </c>
    </row>
    <row r="33">
      <c r="A33" s="111">
        <f>A32+1</f>
        <v/>
      </c>
      <c r="B33" s="111">
        <f>INT((A33-1)/12)+1</f>
        <v/>
      </c>
      <c r="C33" s="112">
        <f>IF(A33&lt;=Input!C9*12, Input!C19, 0)</f>
        <v/>
      </c>
      <c r="D33" s="112">
        <f>Input!C10*(1+Input!C11/100)^INT((A33-1)/12)</f>
        <v/>
      </c>
      <c r="E33" s="112">
        <f>IF(A33&lt;=Input!$C$9*12, Input!$C$19-D33, IF(Input!$C$15="Yes", Input!$C$19-D33, -D33))</f>
        <v/>
      </c>
      <c r="F33" s="112">
        <f>F32*(1+Input!$C$13/100/12)+E33</f>
        <v/>
      </c>
      <c r="G33" s="112">
        <f>G32*(1+Input!$C$13/100/12)+IF(AND(A33&gt;Input!$C$9*12, Input!$C$15="Yes"), Input!$C$19, 0)</f>
        <v/>
      </c>
    </row>
    <row r="34">
      <c r="A34" s="111">
        <f>A33+1</f>
        <v/>
      </c>
      <c r="B34" s="111">
        <f>INT((A34-1)/12)+1</f>
        <v/>
      </c>
      <c r="C34" s="112">
        <f>IF(A34&lt;=Input!C9*12, Input!C19, 0)</f>
        <v/>
      </c>
      <c r="D34" s="112">
        <f>Input!C10*(1+Input!C11/100)^INT((A34-1)/12)</f>
        <v/>
      </c>
      <c r="E34" s="112">
        <f>IF(A34&lt;=Input!$C$9*12, Input!$C$19-D34, IF(Input!$C$15="Yes", Input!$C$19-D34, -D34))</f>
        <v/>
      </c>
      <c r="F34" s="112">
        <f>F33*(1+Input!$C$13/100/12)+E34</f>
        <v/>
      </c>
      <c r="G34" s="112">
        <f>G33*(1+Input!$C$13/100/12)+IF(AND(A34&gt;Input!$C$9*12, Input!$C$15="Yes"), Input!$C$19, 0)</f>
        <v/>
      </c>
    </row>
    <row r="35">
      <c r="A35" s="111">
        <f>A34+1</f>
        <v/>
      </c>
      <c r="B35" s="111">
        <f>INT((A35-1)/12)+1</f>
        <v/>
      </c>
      <c r="C35" s="112">
        <f>IF(A35&lt;=Input!C9*12, Input!C19, 0)</f>
        <v/>
      </c>
      <c r="D35" s="112">
        <f>Input!C10*(1+Input!C11/100)^INT((A35-1)/12)</f>
        <v/>
      </c>
      <c r="E35" s="112">
        <f>IF(A35&lt;=Input!$C$9*12, Input!$C$19-D35, IF(Input!$C$15="Yes", Input!$C$19-D35, -D35))</f>
        <v/>
      </c>
      <c r="F35" s="112">
        <f>F34*(1+Input!$C$13/100/12)+E35</f>
        <v/>
      </c>
      <c r="G35" s="112">
        <f>G34*(1+Input!$C$13/100/12)+IF(AND(A35&gt;Input!$C$9*12, Input!$C$15="Yes"), Input!$C$19, 0)</f>
        <v/>
      </c>
    </row>
    <row r="36">
      <c r="A36" s="111">
        <f>A35+1</f>
        <v/>
      </c>
      <c r="B36" s="111">
        <f>INT((A36-1)/12)+1</f>
        <v/>
      </c>
      <c r="C36" s="112">
        <f>IF(A36&lt;=Input!C9*12, Input!C19, 0)</f>
        <v/>
      </c>
      <c r="D36" s="112">
        <f>Input!C10*(1+Input!C11/100)^INT((A36-1)/12)</f>
        <v/>
      </c>
      <c r="E36" s="112">
        <f>IF(A36&lt;=Input!$C$9*12, Input!$C$19-D36, IF(Input!$C$15="Yes", Input!$C$19-D36, -D36))</f>
        <v/>
      </c>
      <c r="F36" s="112">
        <f>F35*(1+Input!$C$13/100/12)+E36</f>
        <v/>
      </c>
      <c r="G36" s="112">
        <f>G35*(1+Input!$C$13/100/12)+IF(AND(A36&gt;Input!$C$9*12, Input!$C$15="Yes"), Input!$C$19, 0)</f>
        <v/>
      </c>
    </row>
    <row r="37">
      <c r="A37" s="111">
        <f>A36+1</f>
        <v/>
      </c>
      <c r="B37" s="111">
        <f>INT((A37-1)/12)+1</f>
        <v/>
      </c>
      <c r="C37" s="112">
        <f>IF(A37&lt;=Input!C9*12, Input!C19, 0)</f>
        <v/>
      </c>
      <c r="D37" s="112">
        <f>Input!C10*(1+Input!C11/100)^INT((A37-1)/12)</f>
        <v/>
      </c>
      <c r="E37" s="112">
        <f>IF(A37&lt;=Input!$C$9*12, Input!$C$19-D37, IF(Input!$C$15="Yes", Input!$C$19-D37, -D37))</f>
        <v/>
      </c>
      <c r="F37" s="112">
        <f>F36*(1+Input!$C$13/100/12)+E37</f>
        <v/>
      </c>
      <c r="G37" s="112">
        <f>G36*(1+Input!$C$13/100/12)+IF(AND(A37&gt;Input!$C$9*12, Input!$C$15="Yes"), Input!$C$19, 0)</f>
        <v/>
      </c>
    </row>
    <row r="38">
      <c r="A38" s="111">
        <f>A37+1</f>
        <v/>
      </c>
      <c r="B38" s="111">
        <f>INT((A38-1)/12)+1</f>
        <v/>
      </c>
      <c r="C38" s="112">
        <f>IF(A38&lt;=Input!C9*12, Input!C19, 0)</f>
        <v/>
      </c>
      <c r="D38" s="112">
        <f>Input!C10*(1+Input!C11/100)^INT((A38-1)/12)</f>
        <v/>
      </c>
      <c r="E38" s="112">
        <f>IF(A38&lt;=Input!$C$9*12, Input!$C$19-D38, IF(Input!$C$15="Yes", Input!$C$19-D38, -D38))</f>
        <v/>
      </c>
      <c r="F38" s="112">
        <f>F37*(1+Input!$C$13/100/12)+E38</f>
        <v/>
      </c>
      <c r="G38" s="112">
        <f>G37*(1+Input!$C$13/100/12)+IF(AND(A38&gt;Input!$C$9*12, Input!$C$15="Yes"), Input!$C$19, 0)</f>
        <v/>
      </c>
    </row>
    <row r="39">
      <c r="A39" s="111">
        <f>A38+1</f>
        <v/>
      </c>
      <c r="B39" s="111">
        <f>INT((A39-1)/12)+1</f>
        <v/>
      </c>
      <c r="C39" s="112">
        <f>IF(A39&lt;=Input!C9*12, Input!C19, 0)</f>
        <v/>
      </c>
      <c r="D39" s="112">
        <f>Input!C10*(1+Input!C11/100)^INT((A39-1)/12)</f>
        <v/>
      </c>
      <c r="E39" s="112">
        <f>IF(A39&lt;=Input!$C$9*12, Input!$C$19-D39, IF(Input!$C$15="Yes", Input!$C$19-D39, -D39))</f>
        <v/>
      </c>
      <c r="F39" s="112">
        <f>F38*(1+Input!$C$13/100/12)+E39</f>
        <v/>
      </c>
      <c r="G39" s="112">
        <f>G38*(1+Input!$C$13/100/12)+IF(AND(A39&gt;Input!$C$9*12, Input!$C$15="Yes"), Input!$C$19, 0)</f>
        <v/>
      </c>
    </row>
    <row r="40">
      <c r="A40" s="111">
        <f>A39+1</f>
        <v/>
      </c>
      <c r="B40" s="111">
        <f>INT((A40-1)/12)+1</f>
        <v/>
      </c>
      <c r="C40" s="112">
        <f>IF(A40&lt;=Input!C9*12, Input!C19, 0)</f>
        <v/>
      </c>
      <c r="D40" s="112">
        <f>Input!C10*(1+Input!C11/100)^INT((A40-1)/12)</f>
        <v/>
      </c>
      <c r="E40" s="112">
        <f>IF(A40&lt;=Input!$C$9*12, Input!$C$19-D40, IF(Input!$C$15="Yes", Input!$C$19-D40, -D40))</f>
        <v/>
      </c>
      <c r="F40" s="112">
        <f>F39*(1+Input!$C$13/100/12)+E40</f>
        <v/>
      </c>
      <c r="G40" s="112">
        <f>G39*(1+Input!$C$13/100/12)+IF(AND(A40&gt;Input!$C$9*12, Input!$C$15="Yes"), Input!$C$19, 0)</f>
        <v/>
      </c>
    </row>
    <row r="41">
      <c r="A41" s="111">
        <f>A40+1</f>
        <v/>
      </c>
      <c r="B41" s="111">
        <f>INT((A41-1)/12)+1</f>
        <v/>
      </c>
      <c r="C41" s="112">
        <f>IF(A41&lt;=Input!C9*12, Input!C19, 0)</f>
        <v/>
      </c>
      <c r="D41" s="112">
        <f>Input!C10*(1+Input!C11/100)^INT((A41-1)/12)</f>
        <v/>
      </c>
      <c r="E41" s="112">
        <f>IF(A41&lt;=Input!$C$9*12, Input!$C$19-D41, IF(Input!$C$15="Yes", Input!$C$19-D41, -D41))</f>
        <v/>
      </c>
      <c r="F41" s="112">
        <f>F40*(1+Input!$C$13/100/12)+E41</f>
        <v/>
      </c>
      <c r="G41" s="112">
        <f>G40*(1+Input!$C$13/100/12)+IF(AND(A41&gt;Input!$C$9*12, Input!$C$15="Yes"), Input!$C$19, 0)</f>
        <v/>
      </c>
    </row>
    <row r="42">
      <c r="A42" s="111">
        <f>A41+1</f>
        <v/>
      </c>
      <c r="B42" s="111">
        <f>INT((A42-1)/12)+1</f>
        <v/>
      </c>
      <c r="C42" s="112">
        <f>IF(A42&lt;=Input!C9*12, Input!C19, 0)</f>
        <v/>
      </c>
      <c r="D42" s="112">
        <f>Input!C10*(1+Input!C11/100)^INT((A42-1)/12)</f>
        <v/>
      </c>
      <c r="E42" s="112">
        <f>IF(A42&lt;=Input!$C$9*12, Input!$C$19-D42, IF(Input!$C$15="Yes", Input!$C$19-D42, -D42))</f>
        <v/>
      </c>
      <c r="F42" s="112">
        <f>F41*(1+Input!$C$13/100/12)+E42</f>
        <v/>
      </c>
      <c r="G42" s="112">
        <f>G41*(1+Input!$C$13/100/12)+IF(AND(A42&gt;Input!$C$9*12, Input!$C$15="Yes"), Input!$C$19, 0)</f>
        <v/>
      </c>
    </row>
    <row r="43">
      <c r="A43" s="111">
        <f>A42+1</f>
        <v/>
      </c>
      <c r="B43" s="111">
        <f>INT((A43-1)/12)+1</f>
        <v/>
      </c>
      <c r="C43" s="112">
        <f>IF(A43&lt;=Input!C9*12, Input!C19, 0)</f>
        <v/>
      </c>
      <c r="D43" s="112">
        <f>Input!C10*(1+Input!C11/100)^INT((A43-1)/12)</f>
        <v/>
      </c>
      <c r="E43" s="112">
        <f>IF(A43&lt;=Input!$C$9*12, Input!$C$19-D43, IF(Input!$C$15="Yes", Input!$C$19-D43, -D43))</f>
        <v/>
      </c>
      <c r="F43" s="112">
        <f>F42*(1+Input!$C$13/100/12)+E43</f>
        <v/>
      </c>
      <c r="G43" s="112">
        <f>G42*(1+Input!$C$13/100/12)+IF(AND(A43&gt;Input!$C$9*12, Input!$C$15="Yes"), Input!$C$19, 0)</f>
        <v/>
      </c>
    </row>
    <row r="44">
      <c r="A44" s="111">
        <f>A43+1</f>
        <v/>
      </c>
      <c r="B44" s="111">
        <f>INT((A44-1)/12)+1</f>
        <v/>
      </c>
      <c r="C44" s="112">
        <f>IF(A44&lt;=Input!C9*12, Input!C19, 0)</f>
        <v/>
      </c>
      <c r="D44" s="112">
        <f>Input!C10*(1+Input!C11/100)^INT((A44-1)/12)</f>
        <v/>
      </c>
      <c r="E44" s="112">
        <f>IF(A44&lt;=Input!$C$9*12, Input!$C$19-D44, IF(Input!$C$15="Yes", Input!$C$19-D44, -D44))</f>
        <v/>
      </c>
      <c r="F44" s="112">
        <f>F43*(1+Input!$C$13/100/12)+E44</f>
        <v/>
      </c>
      <c r="G44" s="112">
        <f>G43*(1+Input!$C$13/100/12)+IF(AND(A44&gt;Input!$C$9*12, Input!$C$15="Yes"), Input!$C$19, 0)</f>
        <v/>
      </c>
    </row>
    <row r="45">
      <c r="A45" s="111">
        <f>A44+1</f>
        <v/>
      </c>
      <c r="B45" s="111">
        <f>INT((A45-1)/12)+1</f>
        <v/>
      </c>
      <c r="C45" s="112">
        <f>IF(A45&lt;=Input!C9*12, Input!C19, 0)</f>
        <v/>
      </c>
      <c r="D45" s="112">
        <f>Input!C10*(1+Input!C11/100)^INT((A45-1)/12)</f>
        <v/>
      </c>
      <c r="E45" s="112">
        <f>IF(A45&lt;=Input!$C$9*12, Input!$C$19-D45, IF(Input!$C$15="Yes", Input!$C$19-D45, -D45))</f>
        <v/>
      </c>
      <c r="F45" s="112">
        <f>F44*(1+Input!$C$13/100/12)+E45</f>
        <v/>
      </c>
      <c r="G45" s="112">
        <f>G44*(1+Input!$C$13/100/12)+IF(AND(A45&gt;Input!$C$9*12, Input!$C$15="Yes"), Input!$C$19, 0)</f>
        <v/>
      </c>
    </row>
    <row r="46">
      <c r="A46" s="111">
        <f>A45+1</f>
        <v/>
      </c>
      <c r="B46" s="111">
        <f>INT((A46-1)/12)+1</f>
        <v/>
      </c>
      <c r="C46" s="112">
        <f>IF(A46&lt;=Input!C9*12, Input!C19, 0)</f>
        <v/>
      </c>
      <c r="D46" s="112">
        <f>Input!C10*(1+Input!C11/100)^INT((A46-1)/12)</f>
        <v/>
      </c>
      <c r="E46" s="112">
        <f>IF(A46&lt;=Input!$C$9*12, Input!$C$19-D46, IF(Input!$C$15="Yes", Input!$C$19-D46, -D46))</f>
        <v/>
      </c>
      <c r="F46" s="112">
        <f>F45*(1+Input!$C$13/100/12)+E46</f>
        <v/>
      </c>
      <c r="G46" s="112">
        <f>G45*(1+Input!$C$13/100/12)+IF(AND(A46&gt;Input!$C$9*12, Input!$C$15="Yes"), Input!$C$19, 0)</f>
        <v/>
      </c>
    </row>
    <row r="47">
      <c r="A47" s="111">
        <f>A46+1</f>
        <v/>
      </c>
      <c r="B47" s="111">
        <f>INT((A47-1)/12)+1</f>
        <v/>
      </c>
      <c r="C47" s="112">
        <f>IF(A47&lt;=Input!C9*12, Input!C19, 0)</f>
        <v/>
      </c>
      <c r="D47" s="112">
        <f>Input!C10*(1+Input!C11/100)^INT((A47-1)/12)</f>
        <v/>
      </c>
      <c r="E47" s="112">
        <f>IF(A47&lt;=Input!$C$9*12, Input!$C$19-D47, IF(Input!$C$15="Yes", Input!$C$19-D47, -D47))</f>
        <v/>
      </c>
      <c r="F47" s="112">
        <f>F46*(1+Input!$C$13/100/12)+E47</f>
        <v/>
      </c>
      <c r="G47" s="112">
        <f>G46*(1+Input!$C$13/100/12)+IF(AND(A47&gt;Input!$C$9*12, Input!$C$15="Yes"), Input!$C$19, 0)</f>
        <v/>
      </c>
    </row>
    <row r="48">
      <c r="A48" s="111">
        <f>A47+1</f>
        <v/>
      </c>
      <c r="B48" s="111">
        <f>INT((A48-1)/12)+1</f>
        <v/>
      </c>
      <c r="C48" s="112">
        <f>IF(A48&lt;=Input!C9*12, Input!C19, 0)</f>
        <v/>
      </c>
      <c r="D48" s="112">
        <f>Input!C10*(1+Input!C11/100)^INT((A48-1)/12)</f>
        <v/>
      </c>
      <c r="E48" s="112">
        <f>IF(A48&lt;=Input!$C$9*12, Input!$C$19-D48, IF(Input!$C$15="Yes", Input!$C$19-D48, -D48))</f>
        <v/>
      </c>
      <c r="F48" s="112">
        <f>F47*(1+Input!$C$13/100/12)+E48</f>
        <v/>
      </c>
      <c r="G48" s="112">
        <f>G47*(1+Input!$C$13/100/12)+IF(AND(A48&gt;Input!$C$9*12, Input!$C$15="Yes"), Input!$C$19, 0)</f>
        <v/>
      </c>
    </row>
    <row r="49">
      <c r="A49" s="111">
        <f>A48+1</f>
        <v/>
      </c>
      <c r="B49" s="111">
        <f>INT((A49-1)/12)+1</f>
        <v/>
      </c>
      <c r="C49" s="112">
        <f>IF(A49&lt;=Input!C9*12, Input!C19, 0)</f>
        <v/>
      </c>
      <c r="D49" s="112">
        <f>Input!C10*(1+Input!C11/100)^INT((A49-1)/12)</f>
        <v/>
      </c>
      <c r="E49" s="112">
        <f>IF(A49&lt;=Input!$C$9*12, Input!$C$19-D49, IF(Input!$C$15="Yes", Input!$C$19-D49, -D49))</f>
        <v/>
      </c>
      <c r="F49" s="112">
        <f>F48*(1+Input!$C$13/100/12)+E49</f>
        <v/>
      </c>
      <c r="G49" s="112">
        <f>G48*(1+Input!$C$13/100/12)+IF(AND(A49&gt;Input!$C$9*12, Input!$C$15="Yes"), Input!$C$19, 0)</f>
        <v/>
      </c>
    </row>
    <row r="50">
      <c r="A50" s="111">
        <f>A49+1</f>
        <v/>
      </c>
      <c r="B50" s="111">
        <f>INT((A50-1)/12)+1</f>
        <v/>
      </c>
      <c r="C50" s="112">
        <f>IF(A50&lt;=Input!C9*12, Input!C19, 0)</f>
        <v/>
      </c>
      <c r="D50" s="112">
        <f>Input!C10*(1+Input!C11/100)^INT((A50-1)/12)</f>
        <v/>
      </c>
      <c r="E50" s="112">
        <f>IF(A50&lt;=Input!$C$9*12, Input!$C$19-D50, IF(Input!$C$15="Yes", Input!$C$19-D50, -D50))</f>
        <v/>
      </c>
      <c r="F50" s="112">
        <f>F49*(1+Input!$C$13/100/12)+E50</f>
        <v/>
      </c>
      <c r="G50" s="112">
        <f>G49*(1+Input!$C$13/100/12)+IF(AND(A50&gt;Input!$C$9*12, Input!$C$15="Yes"), Input!$C$19, 0)</f>
        <v/>
      </c>
    </row>
    <row r="51">
      <c r="A51" s="111">
        <f>A50+1</f>
        <v/>
      </c>
      <c r="B51" s="111">
        <f>INT((A51-1)/12)+1</f>
        <v/>
      </c>
      <c r="C51" s="112">
        <f>IF(A51&lt;=Input!C9*12, Input!C19, 0)</f>
        <v/>
      </c>
      <c r="D51" s="112">
        <f>Input!C10*(1+Input!C11/100)^INT((A51-1)/12)</f>
        <v/>
      </c>
      <c r="E51" s="112">
        <f>IF(A51&lt;=Input!$C$9*12, Input!$C$19-D51, IF(Input!$C$15="Yes", Input!$C$19-D51, -D51))</f>
        <v/>
      </c>
      <c r="F51" s="112">
        <f>F50*(1+Input!$C$13/100/12)+E51</f>
        <v/>
      </c>
      <c r="G51" s="112">
        <f>G50*(1+Input!$C$13/100/12)+IF(AND(A51&gt;Input!$C$9*12, Input!$C$15="Yes"), Input!$C$19, 0)</f>
        <v/>
      </c>
    </row>
    <row r="52">
      <c r="A52" s="111">
        <f>A51+1</f>
        <v/>
      </c>
      <c r="B52" s="111">
        <f>INT((A52-1)/12)+1</f>
        <v/>
      </c>
      <c r="C52" s="112">
        <f>IF(A52&lt;=Input!C9*12, Input!C19, 0)</f>
        <v/>
      </c>
      <c r="D52" s="112">
        <f>Input!C10*(1+Input!C11/100)^INT((A52-1)/12)</f>
        <v/>
      </c>
      <c r="E52" s="112">
        <f>IF(A52&lt;=Input!$C$9*12, Input!$C$19-D52, IF(Input!$C$15="Yes", Input!$C$19-D52, -D52))</f>
        <v/>
      </c>
      <c r="F52" s="112">
        <f>F51*(1+Input!$C$13/100/12)+E52</f>
        <v/>
      </c>
      <c r="G52" s="112">
        <f>G51*(1+Input!$C$13/100/12)+IF(AND(A52&gt;Input!$C$9*12, Input!$C$15="Yes"), Input!$C$19, 0)</f>
        <v/>
      </c>
    </row>
    <row r="53">
      <c r="A53" s="111">
        <f>A52+1</f>
        <v/>
      </c>
      <c r="B53" s="111">
        <f>INT((A53-1)/12)+1</f>
        <v/>
      </c>
      <c r="C53" s="112">
        <f>IF(A53&lt;=Input!C9*12, Input!C19, 0)</f>
        <v/>
      </c>
      <c r="D53" s="112">
        <f>Input!C10*(1+Input!C11/100)^INT((A53-1)/12)</f>
        <v/>
      </c>
      <c r="E53" s="112">
        <f>IF(A53&lt;=Input!$C$9*12, Input!$C$19-D53, IF(Input!$C$15="Yes", Input!$C$19-D53, -D53))</f>
        <v/>
      </c>
      <c r="F53" s="112">
        <f>F52*(1+Input!$C$13/100/12)+E53</f>
        <v/>
      </c>
      <c r="G53" s="112">
        <f>G52*(1+Input!$C$13/100/12)+IF(AND(A53&gt;Input!$C$9*12, Input!$C$15="Yes"), Input!$C$19, 0)</f>
        <v/>
      </c>
    </row>
    <row r="54">
      <c r="A54" s="111">
        <f>A53+1</f>
        <v/>
      </c>
      <c r="B54" s="111">
        <f>INT((A54-1)/12)+1</f>
        <v/>
      </c>
      <c r="C54" s="112">
        <f>IF(A54&lt;=Input!C9*12, Input!C19, 0)</f>
        <v/>
      </c>
      <c r="D54" s="112">
        <f>Input!C10*(1+Input!C11/100)^INT((A54-1)/12)</f>
        <v/>
      </c>
      <c r="E54" s="112">
        <f>IF(A54&lt;=Input!$C$9*12, Input!$C$19-D54, IF(Input!$C$15="Yes", Input!$C$19-D54, -D54))</f>
        <v/>
      </c>
      <c r="F54" s="112">
        <f>F53*(1+Input!$C$13/100/12)+E54</f>
        <v/>
      </c>
      <c r="G54" s="112">
        <f>G53*(1+Input!$C$13/100/12)+IF(AND(A54&gt;Input!$C$9*12, Input!$C$15="Yes"), Input!$C$19, 0)</f>
        <v/>
      </c>
    </row>
    <row r="55">
      <c r="A55" s="111">
        <f>A54+1</f>
        <v/>
      </c>
      <c r="B55" s="111">
        <f>INT((A55-1)/12)+1</f>
        <v/>
      </c>
      <c r="C55" s="112">
        <f>IF(A55&lt;=Input!C9*12, Input!C19, 0)</f>
        <v/>
      </c>
      <c r="D55" s="112">
        <f>Input!C10*(1+Input!C11/100)^INT((A55-1)/12)</f>
        <v/>
      </c>
      <c r="E55" s="112">
        <f>IF(A55&lt;=Input!$C$9*12, Input!$C$19-D55, IF(Input!$C$15="Yes", Input!$C$19-D55, -D55))</f>
        <v/>
      </c>
      <c r="F55" s="112">
        <f>F54*(1+Input!$C$13/100/12)+E55</f>
        <v/>
      </c>
      <c r="G55" s="112">
        <f>G54*(1+Input!$C$13/100/12)+IF(AND(A55&gt;Input!$C$9*12, Input!$C$15="Yes"), Input!$C$19, 0)</f>
        <v/>
      </c>
    </row>
    <row r="56">
      <c r="A56" s="111">
        <f>A55+1</f>
        <v/>
      </c>
      <c r="B56" s="111">
        <f>INT((A56-1)/12)+1</f>
        <v/>
      </c>
      <c r="C56" s="112">
        <f>IF(A56&lt;=Input!C9*12, Input!C19, 0)</f>
        <v/>
      </c>
      <c r="D56" s="112">
        <f>Input!C10*(1+Input!C11/100)^INT((A56-1)/12)</f>
        <v/>
      </c>
      <c r="E56" s="112">
        <f>IF(A56&lt;=Input!$C$9*12, Input!$C$19-D56, IF(Input!$C$15="Yes", Input!$C$19-D56, -D56))</f>
        <v/>
      </c>
      <c r="F56" s="112">
        <f>F55*(1+Input!$C$13/100/12)+E56</f>
        <v/>
      </c>
      <c r="G56" s="112">
        <f>G55*(1+Input!$C$13/100/12)+IF(AND(A56&gt;Input!$C$9*12, Input!$C$15="Yes"), Input!$C$19, 0)</f>
        <v/>
      </c>
    </row>
    <row r="57">
      <c r="A57" s="111">
        <f>A56+1</f>
        <v/>
      </c>
      <c r="B57" s="111">
        <f>INT((A57-1)/12)+1</f>
        <v/>
      </c>
      <c r="C57" s="112">
        <f>IF(A57&lt;=Input!C9*12, Input!C19, 0)</f>
        <v/>
      </c>
      <c r="D57" s="112">
        <f>Input!C10*(1+Input!C11/100)^INT((A57-1)/12)</f>
        <v/>
      </c>
      <c r="E57" s="112">
        <f>IF(A57&lt;=Input!$C$9*12, Input!$C$19-D57, IF(Input!$C$15="Yes", Input!$C$19-D57, -D57))</f>
        <v/>
      </c>
      <c r="F57" s="112">
        <f>F56*(1+Input!$C$13/100/12)+E57</f>
        <v/>
      </c>
      <c r="G57" s="112">
        <f>G56*(1+Input!$C$13/100/12)+IF(AND(A57&gt;Input!$C$9*12, Input!$C$15="Yes"), Input!$C$19, 0)</f>
        <v/>
      </c>
    </row>
    <row r="58">
      <c r="A58" s="111">
        <f>A57+1</f>
        <v/>
      </c>
      <c r="B58" s="111">
        <f>INT((A58-1)/12)+1</f>
        <v/>
      </c>
      <c r="C58" s="112">
        <f>IF(A58&lt;=Input!C9*12, Input!C19, 0)</f>
        <v/>
      </c>
      <c r="D58" s="112">
        <f>Input!C10*(1+Input!C11/100)^INT((A58-1)/12)</f>
        <v/>
      </c>
      <c r="E58" s="112">
        <f>IF(A58&lt;=Input!$C$9*12, Input!$C$19-D58, IF(Input!$C$15="Yes", Input!$C$19-D58, -D58))</f>
        <v/>
      </c>
      <c r="F58" s="112">
        <f>F57*(1+Input!$C$13/100/12)+E58</f>
        <v/>
      </c>
      <c r="G58" s="112">
        <f>G57*(1+Input!$C$13/100/12)+IF(AND(A58&gt;Input!$C$9*12, Input!$C$15="Yes"), Input!$C$19, 0)</f>
        <v/>
      </c>
    </row>
    <row r="59">
      <c r="A59" s="111">
        <f>A58+1</f>
        <v/>
      </c>
      <c r="B59" s="111">
        <f>INT((A59-1)/12)+1</f>
        <v/>
      </c>
      <c r="C59" s="112">
        <f>IF(A59&lt;=Input!C9*12, Input!C19, 0)</f>
        <v/>
      </c>
      <c r="D59" s="112">
        <f>Input!C10*(1+Input!C11/100)^INT((A59-1)/12)</f>
        <v/>
      </c>
      <c r="E59" s="112">
        <f>IF(A59&lt;=Input!$C$9*12, Input!$C$19-D59, IF(Input!$C$15="Yes", Input!$C$19-D59, -D59))</f>
        <v/>
      </c>
      <c r="F59" s="112">
        <f>F58*(1+Input!$C$13/100/12)+E59</f>
        <v/>
      </c>
      <c r="G59" s="112">
        <f>G58*(1+Input!$C$13/100/12)+IF(AND(A59&gt;Input!$C$9*12, Input!$C$15="Yes"), Input!$C$19, 0)</f>
        <v/>
      </c>
    </row>
    <row r="60">
      <c r="A60" s="111">
        <f>A59+1</f>
        <v/>
      </c>
      <c r="B60" s="111">
        <f>INT((A60-1)/12)+1</f>
        <v/>
      </c>
      <c r="C60" s="112">
        <f>IF(A60&lt;=Input!C9*12, Input!C19, 0)</f>
        <v/>
      </c>
      <c r="D60" s="112">
        <f>Input!C10*(1+Input!C11/100)^INT((A60-1)/12)</f>
        <v/>
      </c>
      <c r="E60" s="112">
        <f>IF(A60&lt;=Input!$C$9*12, Input!$C$19-D60, IF(Input!$C$15="Yes", Input!$C$19-D60, -D60))</f>
        <v/>
      </c>
      <c r="F60" s="112">
        <f>F59*(1+Input!$C$13/100/12)+E60</f>
        <v/>
      </c>
      <c r="G60" s="112">
        <f>G59*(1+Input!$C$13/100/12)+IF(AND(A60&gt;Input!$C$9*12, Input!$C$15="Yes"), Input!$C$19, 0)</f>
        <v/>
      </c>
    </row>
    <row r="61">
      <c r="A61" s="111">
        <f>A60+1</f>
        <v/>
      </c>
      <c r="B61" s="111">
        <f>INT((A61-1)/12)+1</f>
        <v/>
      </c>
      <c r="C61" s="112">
        <f>IF(A61&lt;=Input!C9*12, Input!C19, 0)</f>
        <v/>
      </c>
      <c r="D61" s="112">
        <f>Input!C10*(1+Input!C11/100)^INT((A61-1)/12)</f>
        <v/>
      </c>
      <c r="E61" s="112">
        <f>IF(A61&lt;=Input!$C$9*12, Input!$C$19-D61, IF(Input!$C$15="Yes", Input!$C$19-D61, -D61))</f>
        <v/>
      </c>
      <c r="F61" s="112">
        <f>F60*(1+Input!$C$13/100/12)+E61</f>
        <v/>
      </c>
      <c r="G61" s="112">
        <f>G60*(1+Input!$C$13/100/12)+IF(AND(A61&gt;Input!$C$9*12, Input!$C$15="Yes"), Input!$C$19, 0)</f>
        <v/>
      </c>
    </row>
    <row r="62">
      <c r="A62" s="111">
        <f>A61+1</f>
        <v/>
      </c>
      <c r="B62" s="111">
        <f>INT((A62-1)/12)+1</f>
        <v/>
      </c>
      <c r="C62" s="112">
        <f>IF(A62&lt;=Input!C9*12, Input!C19, 0)</f>
        <v/>
      </c>
      <c r="D62" s="112">
        <f>Input!C10*(1+Input!C11/100)^INT((A62-1)/12)</f>
        <v/>
      </c>
      <c r="E62" s="112">
        <f>IF(A62&lt;=Input!$C$9*12, Input!$C$19-D62, IF(Input!$C$15="Yes", Input!$C$19-D62, -D62))</f>
        <v/>
      </c>
      <c r="F62" s="112">
        <f>F61*(1+Input!$C$13/100/12)+E62</f>
        <v/>
      </c>
      <c r="G62" s="112">
        <f>G61*(1+Input!$C$13/100/12)+IF(AND(A62&gt;Input!$C$9*12, Input!$C$15="Yes"), Input!$C$19, 0)</f>
        <v/>
      </c>
    </row>
    <row r="63">
      <c r="A63" s="111">
        <f>A62+1</f>
        <v/>
      </c>
      <c r="B63" s="111">
        <f>INT((A63-1)/12)+1</f>
        <v/>
      </c>
      <c r="C63" s="112">
        <f>IF(A63&lt;=Input!C9*12, Input!C19, 0)</f>
        <v/>
      </c>
      <c r="D63" s="112">
        <f>Input!C10*(1+Input!C11/100)^INT((A63-1)/12)</f>
        <v/>
      </c>
      <c r="E63" s="112">
        <f>IF(A63&lt;=Input!$C$9*12, Input!$C$19-D63, IF(Input!$C$15="Yes", Input!$C$19-D63, -D63))</f>
        <v/>
      </c>
      <c r="F63" s="112">
        <f>F62*(1+Input!$C$13/100/12)+E63</f>
        <v/>
      </c>
      <c r="G63" s="112">
        <f>G62*(1+Input!$C$13/100/12)+IF(AND(A63&gt;Input!$C$9*12, Input!$C$15="Yes"), Input!$C$19, 0)</f>
        <v/>
      </c>
    </row>
    <row r="64">
      <c r="A64" s="111">
        <f>A63+1</f>
        <v/>
      </c>
      <c r="B64" s="111">
        <f>INT((A64-1)/12)+1</f>
        <v/>
      </c>
      <c r="C64" s="112">
        <f>IF(A64&lt;=Input!C9*12, Input!C19, 0)</f>
        <v/>
      </c>
      <c r="D64" s="112">
        <f>Input!C10*(1+Input!C11/100)^INT((A64-1)/12)</f>
        <v/>
      </c>
      <c r="E64" s="112">
        <f>IF(A64&lt;=Input!$C$9*12, Input!$C$19-D64, IF(Input!$C$15="Yes", Input!$C$19-D64, -D64))</f>
        <v/>
      </c>
      <c r="F64" s="112">
        <f>F63*(1+Input!$C$13/100/12)+E64</f>
        <v/>
      </c>
      <c r="G64" s="112">
        <f>G63*(1+Input!$C$13/100/12)+IF(AND(A64&gt;Input!$C$9*12, Input!$C$15="Yes"), Input!$C$19, 0)</f>
        <v/>
      </c>
    </row>
    <row r="65">
      <c r="A65" s="111">
        <f>A64+1</f>
        <v/>
      </c>
      <c r="B65" s="111">
        <f>INT((A65-1)/12)+1</f>
        <v/>
      </c>
      <c r="C65" s="112">
        <f>IF(A65&lt;=Input!C9*12, Input!C19, 0)</f>
        <v/>
      </c>
      <c r="D65" s="112">
        <f>Input!C10*(1+Input!C11/100)^INT((A65-1)/12)</f>
        <v/>
      </c>
      <c r="E65" s="112">
        <f>IF(A65&lt;=Input!$C$9*12, Input!$C$19-D65, IF(Input!$C$15="Yes", Input!$C$19-D65, -D65))</f>
        <v/>
      </c>
      <c r="F65" s="112">
        <f>F64*(1+Input!$C$13/100/12)+E65</f>
        <v/>
      </c>
      <c r="G65" s="112">
        <f>G64*(1+Input!$C$13/100/12)+IF(AND(A65&gt;Input!$C$9*12, Input!$C$15="Yes"), Input!$C$19, 0)</f>
        <v/>
      </c>
    </row>
    <row r="66">
      <c r="A66" s="111">
        <f>A65+1</f>
        <v/>
      </c>
      <c r="B66" s="111">
        <f>INT((A66-1)/12)+1</f>
        <v/>
      </c>
      <c r="C66" s="112">
        <f>IF(A66&lt;=Input!C9*12, Input!C19, 0)</f>
        <v/>
      </c>
      <c r="D66" s="112">
        <f>Input!C10*(1+Input!C11/100)^INT((A66-1)/12)</f>
        <v/>
      </c>
      <c r="E66" s="112">
        <f>IF(A66&lt;=Input!$C$9*12, Input!$C$19-D66, IF(Input!$C$15="Yes", Input!$C$19-D66, -D66))</f>
        <v/>
      </c>
      <c r="F66" s="112">
        <f>F65*(1+Input!$C$13/100/12)+E66</f>
        <v/>
      </c>
      <c r="G66" s="112">
        <f>G65*(1+Input!$C$13/100/12)+IF(AND(A66&gt;Input!$C$9*12, Input!$C$15="Yes"), Input!$C$19, 0)</f>
        <v/>
      </c>
    </row>
    <row r="67">
      <c r="A67" s="111">
        <f>A66+1</f>
        <v/>
      </c>
      <c r="B67" s="111">
        <f>INT((A67-1)/12)+1</f>
        <v/>
      </c>
      <c r="C67" s="112">
        <f>IF(A67&lt;=Input!C9*12, Input!C19, 0)</f>
        <v/>
      </c>
      <c r="D67" s="112">
        <f>Input!C10*(1+Input!C11/100)^INT((A67-1)/12)</f>
        <v/>
      </c>
      <c r="E67" s="112">
        <f>IF(A67&lt;=Input!$C$9*12, Input!$C$19-D67, IF(Input!$C$15="Yes", Input!$C$19-D67, -D67))</f>
        <v/>
      </c>
      <c r="F67" s="112">
        <f>F66*(1+Input!$C$13/100/12)+E67</f>
        <v/>
      </c>
      <c r="G67" s="112">
        <f>G66*(1+Input!$C$13/100/12)+IF(AND(A67&gt;Input!$C$9*12, Input!$C$15="Yes"), Input!$C$19, 0)</f>
        <v/>
      </c>
    </row>
    <row r="68">
      <c r="A68" s="111">
        <f>A67+1</f>
        <v/>
      </c>
      <c r="B68" s="111">
        <f>INT((A68-1)/12)+1</f>
        <v/>
      </c>
      <c r="C68" s="112">
        <f>IF(A68&lt;=Input!C9*12, Input!C19, 0)</f>
        <v/>
      </c>
      <c r="D68" s="112">
        <f>Input!C10*(1+Input!C11/100)^INT((A68-1)/12)</f>
        <v/>
      </c>
      <c r="E68" s="112">
        <f>IF(A68&lt;=Input!$C$9*12, Input!$C$19-D68, IF(Input!$C$15="Yes", Input!$C$19-D68, -D68))</f>
        <v/>
      </c>
      <c r="F68" s="112">
        <f>F67*(1+Input!$C$13/100/12)+E68</f>
        <v/>
      </c>
      <c r="G68" s="112">
        <f>G67*(1+Input!$C$13/100/12)+IF(AND(A68&gt;Input!$C$9*12, Input!$C$15="Yes"), Input!$C$19, 0)</f>
        <v/>
      </c>
    </row>
    <row r="69">
      <c r="A69" s="111">
        <f>A68+1</f>
        <v/>
      </c>
      <c r="B69" s="111">
        <f>INT((A69-1)/12)+1</f>
        <v/>
      </c>
      <c r="C69" s="112">
        <f>IF(A69&lt;=Input!C9*12, Input!C19, 0)</f>
        <v/>
      </c>
      <c r="D69" s="112">
        <f>Input!C10*(1+Input!C11/100)^INT((A69-1)/12)</f>
        <v/>
      </c>
      <c r="E69" s="112">
        <f>IF(A69&lt;=Input!$C$9*12, Input!$C$19-D69, IF(Input!$C$15="Yes", Input!$C$19-D69, -D69))</f>
        <v/>
      </c>
      <c r="F69" s="112">
        <f>F68*(1+Input!$C$13/100/12)+E69</f>
        <v/>
      </c>
      <c r="G69" s="112">
        <f>G68*(1+Input!$C$13/100/12)+IF(AND(A69&gt;Input!$C$9*12, Input!$C$15="Yes"), Input!$C$19, 0)</f>
        <v/>
      </c>
    </row>
    <row r="70">
      <c r="A70" s="111">
        <f>A69+1</f>
        <v/>
      </c>
      <c r="B70" s="111">
        <f>INT((A70-1)/12)+1</f>
        <v/>
      </c>
      <c r="C70" s="112">
        <f>IF(A70&lt;=Input!C9*12, Input!C19, 0)</f>
        <v/>
      </c>
      <c r="D70" s="112">
        <f>Input!C10*(1+Input!C11/100)^INT((A70-1)/12)</f>
        <v/>
      </c>
      <c r="E70" s="112">
        <f>IF(A70&lt;=Input!$C$9*12, Input!$C$19-D70, IF(Input!$C$15="Yes", Input!$C$19-D70, -D70))</f>
        <v/>
      </c>
      <c r="F70" s="112">
        <f>F69*(1+Input!$C$13/100/12)+E70</f>
        <v/>
      </c>
      <c r="G70" s="112">
        <f>G69*(1+Input!$C$13/100/12)+IF(AND(A70&gt;Input!$C$9*12, Input!$C$15="Yes"), Input!$C$19, 0)</f>
        <v/>
      </c>
    </row>
    <row r="71">
      <c r="A71" s="111">
        <f>A70+1</f>
        <v/>
      </c>
      <c r="B71" s="111">
        <f>INT((A71-1)/12)+1</f>
        <v/>
      </c>
      <c r="C71" s="112">
        <f>IF(A71&lt;=Input!C9*12, Input!C19, 0)</f>
        <v/>
      </c>
      <c r="D71" s="112">
        <f>Input!C10*(1+Input!C11/100)^INT((A71-1)/12)</f>
        <v/>
      </c>
      <c r="E71" s="112">
        <f>IF(A71&lt;=Input!$C$9*12, Input!$C$19-D71, IF(Input!$C$15="Yes", Input!$C$19-D71, -D71))</f>
        <v/>
      </c>
      <c r="F71" s="112">
        <f>F70*(1+Input!$C$13/100/12)+E71</f>
        <v/>
      </c>
      <c r="G71" s="112">
        <f>G70*(1+Input!$C$13/100/12)+IF(AND(A71&gt;Input!$C$9*12, Input!$C$15="Yes"), Input!$C$19, 0)</f>
        <v/>
      </c>
    </row>
    <row r="72">
      <c r="A72" s="111">
        <f>A71+1</f>
        <v/>
      </c>
      <c r="B72" s="111">
        <f>INT((A72-1)/12)+1</f>
        <v/>
      </c>
      <c r="C72" s="112">
        <f>IF(A72&lt;=Input!C9*12, Input!C19, 0)</f>
        <v/>
      </c>
      <c r="D72" s="112">
        <f>Input!C10*(1+Input!C11/100)^INT((A72-1)/12)</f>
        <v/>
      </c>
      <c r="E72" s="112">
        <f>IF(A72&lt;=Input!$C$9*12, Input!$C$19-D72, IF(Input!$C$15="Yes", Input!$C$19-D72, -D72))</f>
        <v/>
      </c>
      <c r="F72" s="112">
        <f>F71*(1+Input!$C$13/100/12)+E72</f>
        <v/>
      </c>
      <c r="G72" s="112">
        <f>G71*(1+Input!$C$13/100/12)+IF(AND(A72&gt;Input!$C$9*12, Input!$C$15="Yes"), Input!$C$19, 0)</f>
        <v/>
      </c>
    </row>
    <row r="73">
      <c r="A73" s="111">
        <f>A72+1</f>
        <v/>
      </c>
      <c r="B73" s="111">
        <f>INT((A73-1)/12)+1</f>
        <v/>
      </c>
      <c r="C73" s="112">
        <f>IF(A73&lt;=Input!C9*12, Input!C19, 0)</f>
        <v/>
      </c>
      <c r="D73" s="112">
        <f>Input!C10*(1+Input!C11/100)^INT((A73-1)/12)</f>
        <v/>
      </c>
      <c r="E73" s="112">
        <f>IF(A73&lt;=Input!$C$9*12, Input!$C$19-D73, IF(Input!$C$15="Yes", Input!$C$19-D73, -D73))</f>
        <v/>
      </c>
      <c r="F73" s="112">
        <f>F72*(1+Input!$C$13/100/12)+E73</f>
        <v/>
      </c>
      <c r="G73" s="112">
        <f>G72*(1+Input!$C$13/100/12)+IF(AND(A73&gt;Input!$C$9*12, Input!$C$15="Yes"), Input!$C$19, 0)</f>
        <v/>
      </c>
    </row>
    <row r="74">
      <c r="A74" s="111">
        <f>A73+1</f>
        <v/>
      </c>
      <c r="B74" s="111">
        <f>INT((A74-1)/12)+1</f>
        <v/>
      </c>
      <c r="C74" s="112">
        <f>IF(A74&lt;=Input!C9*12, Input!C19, 0)</f>
        <v/>
      </c>
      <c r="D74" s="112">
        <f>Input!C10*(1+Input!C11/100)^INT((A74-1)/12)</f>
        <v/>
      </c>
      <c r="E74" s="112">
        <f>IF(A74&lt;=Input!$C$9*12, Input!$C$19-D74, IF(Input!$C$15="Yes", Input!$C$19-D74, -D74))</f>
        <v/>
      </c>
      <c r="F74" s="112">
        <f>F73*(1+Input!$C$13/100/12)+E74</f>
        <v/>
      </c>
      <c r="G74" s="112">
        <f>G73*(1+Input!$C$13/100/12)+IF(AND(A74&gt;Input!$C$9*12, Input!$C$15="Yes"), Input!$C$19, 0)</f>
        <v/>
      </c>
    </row>
    <row r="75">
      <c r="A75" s="111">
        <f>A74+1</f>
        <v/>
      </c>
      <c r="B75" s="111">
        <f>INT((A75-1)/12)+1</f>
        <v/>
      </c>
      <c r="C75" s="112">
        <f>IF(A75&lt;=Input!C9*12, Input!C19, 0)</f>
        <v/>
      </c>
      <c r="D75" s="112">
        <f>Input!C10*(1+Input!C11/100)^INT((A75-1)/12)</f>
        <v/>
      </c>
      <c r="E75" s="112">
        <f>IF(A75&lt;=Input!$C$9*12, Input!$C$19-D75, IF(Input!$C$15="Yes", Input!$C$19-D75, -D75))</f>
        <v/>
      </c>
      <c r="F75" s="112">
        <f>F74*(1+Input!$C$13/100/12)+E75</f>
        <v/>
      </c>
      <c r="G75" s="112">
        <f>G74*(1+Input!$C$13/100/12)+IF(AND(A75&gt;Input!$C$9*12, Input!$C$15="Yes"), Input!$C$19, 0)</f>
        <v/>
      </c>
    </row>
    <row r="76">
      <c r="A76" s="111">
        <f>A75+1</f>
        <v/>
      </c>
      <c r="B76" s="111">
        <f>INT((A76-1)/12)+1</f>
        <v/>
      </c>
      <c r="C76" s="112">
        <f>IF(A76&lt;=Input!C9*12, Input!C19, 0)</f>
        <v/>
      </c>
      <c r="D76" s="112">
        <f>Input!C10*(1+Input!C11/100)^INT((A76-1)/12)</f>
        <v/>
      </c>
      <c r="E76" s="112">
        <f>IF(A76&lt;=Input!$C$9*12, Input!$C$19-D76, IF(Input!$C$15="Yes", Input!$C$19-D76, -D76))</f>
        <v/>
      </c>
      <c r="F76" s="112">
        <f>F75*(1+Input!$C$13/100/12)+E76</f>
        <v/>
      </c>
      <c r="G76" s="112">
        <f>G75*(1+Input!$C$13/100/12)+IF(AND(A76&gt;Input!$C$9*12, Input!$C$15="Yes"), Input!$C$19, 0)</f>
        <v/>
      </c>
    </row>
    <row r="77">
      <c r="A77" s="111">
        <f>A76+1</f>
        <v/>
      </c>
      <c r="B77" s="111">
        <f>INT((A77-1)/12)+1</f>
        <v/>
      </c>
      <c r="C77" s="112">
        <f>IF(A77&lt;=Input!C9*12, Input!C19, 0)</f>
        <v/>
      </c>
      <c r="D77" s="112">
        <f>Input!C10*(1+Input!C11/100)^INT((A77-1)/12)</f>
        <v/>
      </c>
      <c r="E77" s="112">
        <f>IF(A77&lt;=Input!$C$9*12, Input!$C$19-D77, IF(Input!$C$15="Yes", Input!$C$19-D77, -D77))</f>
        <v/>
      </c>
      <c r="F77" s="112">
        <f>F76*(1+Input!$C$13/100/12)+E77</f>
        <v/>
      </c>
      <c r="G77" s="112">
        <f>G76*(1+Input!$C$13/100/12)+IF(AND(A77&gt;Input!$C$9*12, Input!$C$15="Yes"), Input!$C$19, 0)</f>
        <v/>
      </c>
    </row>
    <row r="78">
      <c r="A78" s="111">
        <f>A77+1</f>
        <v/>
      </c>
      <c r="B78" s="111">
        <f>INT((A78-1)/12)+1</f>
        <v/>
      </c>
      <c r="C78" s="112">
        <f>IF(A78&lt;=Input!C9*12, Input!C19, 0)</f>
        <v/>
      </c>
      <c r="D78" s="112">
        <f>Input!C10*(1+Input!C11/100)^INT((A78-1)/12)</f>
        <v/>
      </c>
      <c r="E78" s="112">
        <f>IF(A78&lt;=Input!$C$9*12, Input!$C$19-D78, IF(Input!$C$15="Yes", Input!$C$19-D78, -D78))</f>
        <v/>
      </c>
      <c r="F78" s="112">
        <f>F77*(1+Input!$C$13/100/12)+E78</f>
        <v/>
      </c>
      <c r="G78" s="112">
        <f>G77*(1+Input!$C$13/100/12)+IF(AND(A78&gt;Input!$C$9*12, Input!$C$15="Yes"), Input!$C$19, 0)</f>
        <v/>
      </c>
    </row>
    <row r="79">
      <c r="A79" s="111">
        <f>A78+1</f>
        <v/>
      </c>
      <c r="B79" s="111">
        <f>INT((A79-1)/12)+1</f>
        <v/>
      </c>
      <c r="C79" s="112">
        <f>IF(A79&lt;=Input!C9*12, Input!C19, 0)</f>
        <v/>
      </c>
      <c r="D79" s="112">
        <f>Input!C10*(1+Input!C11/100)^INT((A79-1)/12)</f>
        <v/>
      </c>
      <c r="E79" s="112">
        <f>IF(A79&lt;=Input!$C$9*12, Input!$C$19-D79, IF(Input!$C$15="Yes", Input!$C$19-D79, -D79))</f>
        <v/>
      </c>
      <c r="F79" s="112">
        <f>F78*(1+Input!$C$13/100/12)+E79</f>
        <v/>
      </c>
      <c r="G79" s="112">
        <f>G78*(1+Input!$C$13/100/12)+IF(AND(A79&gt;Input!$C$9*12, Input!$C$15="Yes"), Input!$C$19, 0)</f>
        <v/>
      </c>
    </row>
    <row r="80">
      <c r="A80" s="111">
        <f>A79+1</f>
        <v/>
      </c>
      <c r="B80" s="111">
        <f>INT((A80-1)/12)+1</f>
        <v/>
      </c>
      <c r="C80" s="112">
        <f>IF(A80&lt;=Input!C9*12, Input!C19, 0)</f>
        <v/>
      </c>
      <c r="D80" s="112">
        <f>Input!C10*(1+Input!C11/100)^INT((A80-1)/12)</f>
        <v/>
      </c>
      <c r="E80" s="112">
        <f>IF(A80&lt;=Input!$C$9*12, Input!$C$19-D80, IF(Input!$C$15="Yes", Input!$C$19-D80, -D80))</f>
        <v/>
      </c>
      <c r="F80" s="112">
        <f>F79*(1+Input!$C$13/100/12)+E80</f>
        <v/>
      </c>
      <c r="G80" s="112">
        <f>G79*(1+Input!$C$13/100/12)+IF(AND(A80&gt;Input!$C$9*12, Input!$C$15="Yes"), Input!$C$19, 0)</f>
        <v/>
      </c>
    </row>
    <row r="81">
      <c r="A81" s="111">
        <f>A80+1</f>
        <v/>
      </c>
      <c r="B81" s="111">
        <f>INT((A81-1)/12)+1</f>
        <v/>
      </c>
      <c r="C81" s="112">
        <f>IF(A81&lt;=Input!C9*12, Input!C19, 0)</f>
        <v/>
      </c>
      <c r="D81" s="112">
        <f>Input!C10*(1+Input!C11/100)^INT((A81-1)/12)</f>
        <v/>
      </c>
      <c r="E81" s="112">
        <f>IF(A81&lt;=Input!$C$9*12, Input!$C$19-D81, IF(Input!$C$15="Yes", Input!$C$19-D81, -D81))</f>
        <v/>
      </c>
      <c r="F81" s="112">
        <f>F80*(1+Input!$C$13/100/12)+E81</f>
        <v/>
      </c>
      <c r="G81" s="112">
        <f>G80*(1+Input!$C$13/100/12)+IF(AND(A81&gt;Input!$C$9*12, Input!$C$15="Yes"), Input!$C$19, 0)</f>
        <v/>
      </c>
    </row>
    <row r="82">
      <c r="A82" s="111">
        <f>A81+1</f>
        <v/>
      </c>
      <c r="B82" s="111">
        <f>INT((A82-1)/12)+1</f>
        <v/>
      </c>
      <c r="C82" s="112">
        <f>IF(A82&lt;=Input!C9*12, Input!C19, 0)</f>
        <v/>
      </c>
      <c r="D82" s="112">
        <f>Input!C10*(1+Input!C11/100)^INT((A82-1)/12)</f>
        <v/>
      </c>
      <c r="E82" s="112">
        <f>IF(A82&lt;=Input!$C$9*12, Input!$C$19-D82, IF(Input!$C$15="Yes", Input!$C$19-D82, -D82))</f>
        <v/>
      </c>
      <c r="F82" s="112">
        <f>F81*(1+Input!$C$13/100/12)+E82</f>
        <v/>
      </c>
      <c r="G82" s="112">
        <f>G81*(1+Input!$C$13/100/12)+IF(AND(A82&gt;Input!$C$9*12, Input!$C$15="Yes"), Input!$C$19, 0)</f>
        <v/>
      </c>
    </row>
    <row r="83">
      <c r="A83" s="111">
        <f>A82+1</f>
        <v/>
      </c>
      <c r="B83" s="111">
        <f>INT((A83-1)/12)+1</f>
        <v/>
      </c>
      <c r="C83" s="112">
        <f>IF(A83&lt;=Input!C9*12, Input!C19, 0)</f>
        <v/>
      </c>
      <c r="D83" s="112">
        <f>Input!C10*(1+Input!C11/100)^INT((A83-1)/12)</f>
        <v/>
      </c>
      <c r="E83" s="112">
        <f>IF(A83&lt;=Input!$C$9*12, Input!$C$19-D83, IF(Input!$C$15="Yes", Input!$C$19-D83, -D83))</f>
        <v/>
      </c>
      <c r="F83" s="112">
        <f>F82*(1+Input!$C$13/100/12)+E83</f>
        <v/>
      </c>
      <c r="G83" s="112">
        <f>G82*(1+Input!$C$13/100/12)+IF(AND(A83&gt;Input!$C$9*12, Input!$C$15="Yes"), Input!$C$19, 0)</f>
        <v/>
      </c>
    </row>
    <row r="84">
      <c r="A84" s="111">
        <f>A83+1</f>
        <v/>
      </c>
      <c r="B84" s="111">
        <f>INT((A84-1)/12)+1</f>
        <v/>
      </c>
      <c r="C84" s="112">
        <f>IF(A84&lt;=Input!C9*12, Input!C19, 0)</f>
        <v/>
      </c>
      <c r="D84" s="112">
        <f>Input!C10*(1+Input!C11/100)^INT((A84-1)/12)</f>
        <v/>
      </c>
      <c r="E84" s="112">
        <f>IF(A84&lt;=Input!$C$9*12, Input!$C$19-D84, IF(Input!$C$15="Yes", Input!$C$19-D84, -D84))</f>
        <v/>
      </c>
      <c r="F84" s="112">
        <f>F83*(1+Input!$C$13/100/12)+E84</f>
        <v/>
      </c>
      <c r="G84" s="112">
        <f>G83*(1+Input!$C$13/100/12)+IF(AND(A84&gt;Input!$C$9*12, Input!$C$15="Yes"), Input!$C$19, 0)</f>
        <v/>
      </c>
    </row>
    <row r="85">
      <c r="A85" s="111">
        <f>A84+1</f>
        <v/>
      </c>
      <c r="B85" s="111">
        <f>INT((A85-1)/12)+1</f>
        <v/>
      </c>
      <c r="C85" s="112">
        <f>IF(A85&lt;=Input!C9*12, Input!C19, 0)</f>
        <v/>
      </c>
      <c r="D85" s="112">
        <f>Input!C10*(1+Input!C11/100)^INT((A85-1)/12)</f>
        <v/>
      </c>
      <c r="E85" s="112">
        <f>IF(A85&lt;=Input!$C$9*12, Input!$C$19-D85, IF(Input!$C$15="Yes", Input!$C$19-D85, -D85))</f>
        <v/>
      </c>
      <c r="F85" s="112">
        <f>F84*(1+Input!$C$13/100/12)+E85</f>
        <v/>
      </c>
      <c r="G85" s="112">
        <f>G84*(1+Input!$C$13/100/12)+IF(AND(A85&gt;Input!$C$9*12, Input!$C$15="Yes"), Input!$C$19, 0)</f>
        <v/>
      </c>
    </row>
    <row r="86">
      <c r="A86" s="111">
        <f>A85+1</f>
        <v/>
      </c>
      <c r="B86" s="111">
        <f>INT((A86-1)/12)+1</f>
        <v/>
      </c>
      <c r="C86" s="112">
        <f>IF(A86&lt;=Input!C9*12, Input!C19, 0)</f>
        <v/>
      </c>
      <c r="D86" s="112">
        <f>Input!C10*(1+Input!C11/100)^INT((A86-1)/12)</f>
        <v/>
      </c>
      <c r="E86" s="112">
        <f>IF(A86&lt;=Input!$C$9*12, Input!$C$19-D86, IF(Input!$C$15="Yes", Input!$C$19-D86, -D86))</f>
        <v/>
      </c>
      <c r="F86" s="112">
        <f>F85*(1+Input!$C$13/100/12)+E86</f>
        <v/>
      </c>
      <c r="G86" s="112">
        <f>G85*(1+Input!$C$13/100/12)+IF(AND(A86&gt;Input!$C$9*12, Input!$C$15="Yes"), Input!$C$19, 0)</f>
        <v/>
      </c>
    </row>
    <row r="87">
      <c r="A87" s="111">
        <f>A86+1</f>
        <v/>
      </c>
      <c r="B87" s="111">
        <f>INT((A87-1)/12)+1</f>
        <v/>
      </c>
      <c r="C87" s="112">
        <f>IF(A87&lt;=Input!C9*12, Input!C19, 0)</f>
        <v/>
      </c>
      <c r="D87" s="112">
        <f>Input!C10*(1+Input!C11/100)^INT((A87-1)/12)</f>
        <v/>
      </c>
      <c r="E87" s="112">
        <f>IF(A87&lt;=Input!$C$9*12, Input!$C$19-D87, IF(Input!$C$15="Yes", Input!$C$19-D87, -D87))</f>
        <v/>
      </c>
      <c r="F87" s="112">
        <f>F86*(1+Input!$C$13/100/12)+E87</f>
        <v/>
      </c>
      <c r="G87" s="112">
        <f>G86*(1+Input!$C$13/100/12)+IF(AND(A87&gt;Input!$C$9*12, Input!$C$15="Yes"), Input!$C$19, 0)</f>
        <v/>
      </c>
    </row>
    <row r="88">
      <c r="A88" s="111">
        <f>A87+1</f>
        <v/>
      </c>
      <c r="B88" s="111">
        <f>INT((A88-1)/12)+1</f>
        <v/>
      </c>
      <c r="C88" s="112">
        <f>IF(A88&lt;=Input!C9*12, Input!C19, 0)</f>
        <v/>
      </c>
      <c r="D88" s="112">
        <f>Input!C10*(1+Input!C11/100)^INT((A88-1)/12)</f>
        <v/>
      </c>
      <c r="E88" s="112">
        <f>IF(A88&lt;=Input!$C$9*12, Input!$C$19-D88, IF(Input!$C$15="Yes", Input!$C$19-D88, -D88))</f>
        <v/>
      </c>
      <c r="F88" s="112">
        <f>F87*(1+Input!$C$13/100/12)+E88</f>
        <v/>
      </c>
      <c r="G88" s="112">
        <f>G87*(1+Input!$C$13/100/12)+IF(AND(A88&gt;Input!$C$9*12, Input!$C$15="Yes"), Input!$C$19, 0)</f>
        <v/>
      </c>
    </row>
    <row r="89">
      <c r="A89" s="111">
        <f>A88+1</f>
        <v/>
      </c>
      <c r="B89" s="111">
        <f>INT((A89-1)/12)+1</f>
        <v/>
      </c>
      <c r="C89" s="112">
        <f>IF(A89&lt;=Input!C9*12, Input!C19, 0)</f>
        <v/>
      </c>
      <c r="D89" s="112">
        <f>Input!C10*(1+Input!C11/100)^INT((A89-1)/12)</f>
        <v/>
      </c>
      <c r="E89" s="112">
        <f>IF(A89&lt;=Input!$C$9*12, Input!$C$19-D89, IF(Input!$C$15="Yes", Input!$C$19-D89, -D89))</f>
        <v/>
      </c>
      <c r="F89" s="112">
        <f>F88*(1+Input!$C$13/100/12)+E89</f>
        <v/>
      </c>
      <c r="G89" s="112">
        <f>G88*(1+Input!$C$13/100/12)+IF(AND(A89&gt;Input!$C$9*12, Input!$C$15="Yes"), Input!$C$19, 0)</f>
        <v/>
      </c>
    </row>
    <row r="90">
      <c r="A90" s="111">
        <f>A89+1</f>
        <v/>
      </c>
      <c r="B90" s="111">
        <f>INT((A90-1)/12)+1</f>
        <v/>
      </c>
      <c r="C90" s="112">
        <f>IF(A90&lt;=Input!C9*12, Input!C19, 0)</f>
        <v/>
      </c>
      <c r="D90" s="112">
        <f>Input!C10*(1+Input!C11/100)^INT((A90-1)/12)</f>
        <v/>
      </c>
      <c r="E90" s="112">
        <f>IF(A90&lt;=Input!$C$9*12, Input!$C$19-D90, IF(Input!$C$15="Yes", Input!$C$19-D90, -D90))</f>
        <v/>
      </c>
      <c r="F90" s="112">
        <f>F89*(1+Input!$C$13/100/12)+E90</f>
        <v/>
      </c>
      <c r="G90" s="112">
        <f>G89*(1+Input!$C$13/100/12)+IF(AND(A90&gt;Input!$C$9*12, Input!$C$15="Yes"), Input!$C$19, 0)</f>
        <v/>
      </c>
    </row>
    <row r="91">
      <c r="A91" s="111">
        <f>A90+1</f>
        <v/>
      </c>
      <c r="B91" s="111">
        <f>INT((A91-1)/12)+1</f>
        <v/>
      </c>
      <c r="C91" s="112">
        <f>IF(A91&lt;=Input!C9*12, Input!C19, 0)</f>
        <v/>
      </c>
      <c r="D91" s="112">
        <f>Input!C10*(1+Input!C11/100)^INT((A91-1)/12)</f>
        <v/>
      </c>
      <c r="E91" s="112">
        <f>IF(A91&lt;=Input!$C$9*12, Input!$C$19-D91, IF(Input!$C$15="Yes", Input!$C$19-D91, -D91))</f>
        <v/>
      </c>
      <c r="F91" s="112">
        <f>F90*(1+Input!$C$13/100/12)+E91</f>
        <v/>
      </c>
      <c r="G91" s="112">
        <f>G90*(1+Input!$C$13/100/12)+IF(AND(A91&gt;Input!$C$9*12, Input!$C$15="Yes"), Input!$C$19, 0)</f>
        <v/>
      </c>
    </row>
    <row r="92">
      <c r="A92" s="111">
        <f>A91+1</f>
        <v/>
      </c>
      <c r="B92" s="111">
        <f>INT((A92-1)/12)+1</f>
        <v/>
      </c>
      <c r="C92" s="112">
        <f>IF(A92&lt;=Input!C9*12, Input!C19, 0)</f>
        <v/>
      </c>
      <c r="D92" s="112">
        <f>Input!C10*(1+Input!C11/100)^INT((A92-1)/12)</f>
        <v/>
      </c>
      <c r="E92" s="112">
        <f>IF(A92&lt;=Input!$C$9*12, Input!$C$19-D92, IF(Input!$C$15="Yes", Input!$C$19-D92, -D92))</f>
        <v/>
      </c>
      <c r="F92" s="112">
        <f>F91*(1+Input!$C$13/100/12)+E92</f>
        <v/>
      </c>
      <c r="G92" s="112">
        <f>G91*(1+Input!$C$13/100/12)+IF(AND(A92&gt;Input!$C$9*12, Input!$C$15="Yes"), Input!$C$19, 0)</f>
        <v/>
      </c>
    </row>
    <row r="93">
      <c r="A93" s="111">
        <f>A92+1</f>
        <v/>
      </c>
      <c r="B93" s="111">
        <f>INT((A93-1)/12)+1</f>
        <v/>
      </c>
      <c r="C93" s="112">
        <f>IF(A93&lt;=Input!C9*12, Input!C19, 0)</f>
        <v/>
      </c>
      <c r="D93" s="112">
        <f>Input!C10*(1+Input!C11/100)^INT((A93-1)/12)</f>
        <v/>
      </c>
      <c r="E93" s="112">
        <f>IF(A93&lt;=Input!$C$9*12, Input!$C$19-D93, IF(Input!$C$15="Yes", Input!$C$19-D93, -D93))</f>
        <v/>
      </c>
      <c r="F93" s="112">
        <f>F92*(1+Input!$C$13/100/12)+E93</f>
        <v/>
      </c>
      <c r="G93" s="112">
        <f>G92*(1+Input!$C$13/100/12)+IF(AND(A93&gt;Input!$C$9*12, Input!$C$15="Yes"), Input!$C$19, 0)</f>
        <v/>
      </c>
    </row>
    <row r="94">
      <c r="A94" s="111">
        <f>A93+1</f>
        <v/>
      </c>
      <c r="B94" s="111">
        <f>INT((A94-1)/12)+1</f>
        <v/>
      </c>
      <c r="C94" s="112">
        <f>IF(A94&lt;=Input!C9*12, Input!C19, 0)</f>
        <v/>
      </c>
      <c r="D94" s="112">
        <f>Input!C10*(1+Input!C11/100)^INT((A94-1)/12)</f>
        <v/>
      </c>
      <c r="E94" s="112">
        <f>IF(A94&lt;=Input!$C$9*12, Input!$C$19-D94, IF(Input!$C$15="Yes", Input!$C$19-D94, -D94))</f>
        <v/>
      </c>
      <c r="F94" s="112">
        <f>F93*(1+Input!$C$13/100/12)+E94</f>
        <v/>
      </c>
      <c r="G94" s="112">
        <f>G93*(1+Input!$C$13/100/12)+IF(AND(A94&gt;Input!$C$9*12, Input!$C$15="Yes"), Input!$C$19, 0)</f>
        <v/>
      </c>
    </row>
    <row r="95">
      <c r="A95" s="111">
        <f>A94+1</f>
        <v/>
      </c>
      <c r="B95" s="111">
        <f>INT((A95-1)/12)+1</f>
        <v/>
      </c>
      <c r="C95" s="112">
        <f>IF(A95&lt;=Input!C9*12, Input!C19, 0)</f>
        <v/>
      </c>
      <c r="D95" s="112">
        <f>Input!C10*(1+Input!C11/100)^INT((A95-1)/12)</f>
        <v/>
      </c>
      <c r="E95" s="112">
        <f>IF(A95&lt;=Input!$C$9*12, Input!$C$19-D95, IF(Input!$C$15="Yes", Input!$C$19-D95, -D95))</f>
        <v/>
      </c>
      <c r="F95" s="112">
        <f>F94*(1+Input!$C$13/100/12)+E95</f>
        <v/>
      </c>
      <c r="G95" s="112">
        <f>G94*(1+Input!$C$13/100/12)+IF(AND(A95&gt;Input!$C$9*12, Input!$C$15="Yes"), Input!$C$19, 0)</f>
        <v/>
      </c>
    </row>
    <row r="96">
      <c r="A96" s="111">
        <f>A95+1</f>
        <v/>
      </c>
      <c r="B96" s="111">
        <f>INT((A96-1)/12)+1</f>
        <v/>
      </c>
      <c r="C96" s="112">
        <f>IF(A96&lt;=Input!C9*12, Input!C19, 0)</f>
        <v/>
      </c>
      <c r="D96" s="112">
        <f>Input!C10*(1+Input!C11/100)^INT((A96-1)/12)</f>
        <v/>
      </c>
      <c r="E96" s="112">
        <f>IF(A96&lt;=Input!$C$9*12, Input!$C$19-D96, IF(Input!$C$15="Yes", Input!$C$19-D96, -D96))</f>
        <v/>
      </c>
      <c r="F96" s="112">
        <f>F95*(1+Input!$C$13/100/12)+E96</f>
        <v/>
      </c>
      <c r="G96" s="112">
        <f>G95*(1+Input!$C$13/100/12)+IF(AND(A96&gt;Input!$C$9*12, Input!$C$15="Yes"), Input!$C$19, 0)</f>
        <v/>
      </c>
    </row>
    <row r="97">
      <c r="A97" s="111">
        <f>A96+1</f>
        <v/>
      </c>
      <c r="B97" s="111">
        <f>INT((A97-1)/12)+1</f>
        <v/>
      </c>
      <c r="C97" s="112">
        <f>IF(A97&lt;=Input!C9*12, Input!C19, 0)</f>
        <v/>
      </c>
      <c r="D97" s="112">
        <f>Input!C10*(1+Input!C11/100)^INT((A97-1)/12)</f>
        <v/>
      </c>
      <c r="E97" s="112">
        <f>IF(A97&lt;=Input!$C$9*12, Input!$C$19-D97, IF(Input!$C$15="Yes", Input!$C$19-D97, -D97))</f>
        <v/>
      </c>
      <c r="F97" s="112">
        <f>F96*(1+Input!$C$13/100/12)+E97</f>
        <v/>
      </c>
      <c r="G97" s="112">
        <f>G96*(1+Input!$C$13/100/12)+IF(AND(A97&gt;Input!$C$9*12, Input!$C$15="Yes"), Input!$C$19, 0)</f>
        <v/>
      </c>
    </row>
    <row r="98">
      <c r="A98" s="111">
        <f>A97+1</f>
        <v/>
      </c>
      <c r="B98" s="111">
        <f>INT((A98-1)/12)+1</f>
        <v/>
      </c>
      <c r="C98" s="112">
        <f>IF(A98&lt;=Input!C9*12, Input!C19, 0)</f>
        <v/>
      </c>
      <c r="D98" s="112">
        <f>Input!C10*(1+Input!C11/100)^INT((A98-1)/12)</f>
        <v/>
      </c>
      <c r="E98" s="112">
        <f>IF(A98&lt;=Input!$C$9*12, Input!$C$19-D98, IF(Input!$C$15="Yes", Input!$C$19-D98, -D98))</f>
        <v/>
      </c>
      <c r="F98" s="112">
        <f>F97*(1+Input!$C$13/100/12)+E98</f>
        <v/>
      </c>
      <c r="G98" s="112">
        <f>G97*(1+Input!$C$13/100/12)+IF(AND(A98&gt;Input!$C$9*12, Input!$C$15="Yes"), Input!$C$19, 0)</f>
        <v/>
      </c>
    </row>
    <row r="99">
      <c r="A99" s="111">
        <f>A98+1</f>
        <v/>
      </c>
      <c r="B99" s="111">
        <f>INT((A99-1)/12)+1</f>
        <v/>
      </c>
      <c r="C99" s="112">
        <f>IF(A99&lt;=Input!C9*12, Input!C19, 0)</f>
        <v/>
      </c>
      <c r="D99" s="112">
        <f>Input!C10*(1+Input!C11/100)^INT((A99-1)/12)</f>
        <v/>
      </c>
      <c r="E99" s="112">
        <f>IF(A99&lt;=Input!$C$9*12, Input!$C$19-D99, IF(Input!$C$15="Yes", Input!$C$19-D99, -D99))</f>
        <v/>
      </c>
      <c r="F99" s="112">
        <f>F98*(1+Input!$C$13/100/12)+E99</f>
        <v/>
      </c>
      <c r="G99" s="112">
        <f>G98*(1+Input!$C$13/100/12)+IF(AND(A99&gt;Input!$C$9*12, Input!$C$15="Yes"), Input!$C$19, 0)</f>
        <v/>
      </c>
    </row>
    <row r="100">
      <c r="A100" s="111">
        <f>A99+1</f>
        <v/>
      </c>
      <c r="B100" s="111">
        <f>INT((A100-1)/12)+1</f>
        <v/>
      </c>
      <c r="C100" s="112">
        <f>IF(A100&lt;=Input!C9*12, Input!C19, 0)</f>
        <v/>
      </c>
      <c r="D100" s="112">
        <f>Input!C10*(1+Input!C11/100)^INT((A100-1)/12)</f>
        <v/>
      </c>
      <c r="E100" s="112">
        <f>IF(A100&lt;=Input!$C$9*12, Input!$C$19-D100, IF(Input!$C$15="Yes", Input!$C$19-D100, -D100))</f>
        <v/>
      </c>
      <c r="F100" s="112">
        <f>F99*(1+Input!$C$13/100/12)+E100</f>
        <v/>
      </c>
      <c r="G100" s="112">
        <f>G99*(1+Input!$C$13/100/12)+IF(AND(A100&gt;Input!$C$9*12, Input!$C$15="Yes"), Input!$C$19, 0)</f>
        <v/>
      </c>
    </row>
    <row r="101">
      <c r="A101" s="111">
        <f>A100+1</f>
        <v/>
      </c>
      <c r="B101" s="111">
        <f>INT((A101-1)/12)+1</f>
        <v/>
      </c>
      <c r="C101" s="112">
        <f>IF(A101&lt;=Input!C9*12, Input!C19, 0)</f>
        <v/>
      </c>
      <c r="D101" s="112">
        <f>Input!C10*(1+Input!C11/100)^INT((A101-1)/12)</f>
        <v/>
      </c>
      <c r="E101" s="112">
        <f>IF(A101&lt;=Input!$C$9*12, Input!$C$19-D101, IF(Input!$C$15="Yes", Input!$C$19-D101, -D101))</f>
        <v/>
      </c>
      <c r="F101" s="112">
        <f>F100*(1+Input!$C$13/100/12)+E101</f>
        <v/>
      </c>
      <c r="G101" s="112">
        <f>G100*(1+Input!$C$13/100/12)+IF(AND(A101&gt;Input!$C$9*12, Input!$C$15="Yes"), Input!$C$19, 0)</f>
        <v/>
      </c>
    </row>
    <row r="102">
      <c r="A102" s="111">
        <f>A101+1</f>
        <v/>
      </c>
      <c r="B102" s="111">
        <f>INT((A102-1)/12)+1</f>
        <v/>
      </c>
      <c r="C102" s="112">
        <f>IF(A102&lt;=Input!C9*12, Input!C19, 0)</f>
        <v/>
      </c>
      <c r="D102" s="112">
        <f>Input!C10*(1+Input!C11/100)^INT((A102-1)/12)</f>
        <v/>
      </c>
      <c r="E102" s="112">
        <f>IF(A102&lt;=Input!$C$9*12, Input!$C$19-D102, IF(Input!$C$15="Yes", Input!$C$19-D102, -D102))</f>
        <v/>
      </c>
      <c r="F102" s="112">
        <f>F101*(1+Input!$C$13/100/12)+E102</f>
        <v/>
      </c>
      <c r="G102" s="112">
        <f>G101*(1+Input!$C$13/100/12)+IF(AND(A102&gt;Input!$C$9*12, Input!$C$15="Yes"), Input!$C$19, 0)</f>
        <v/>
      </c>
    </row>
    <row r="103">
      <c r="A103" s="111">
        <f>A102+1</f>
        <v/>
      </c>
      <c r="B103" s="111">
        <f>INT((A103-1)/12)+1</f>
        <v/>
      </c>
      <c r="C103" s="112">
        <f>IF(A103&lt;=Input!C9*12, Input!C19, 0)</f>
        <v/>
      </c>
      <c r="D103" s="112">
        <f>Input!C10*(1+Input!C11/100)^INT((A103-1)/12)</f>
        <v/>
      </c>
      <c r="E103" s="112">
        <f>IF(A103&lt;=Input!$C$9*12, Input!$C$19-D103, IF(Input!$C$15="Yes", Input!$C$19-D103, -D103))</f>
        <v/>
      </c>
      <c r="F103" s="112">
        <f>F102*(1+Input!$C$13/100/12)+E103</f>
        <v/>
      </c>
      <c r="G103" s="112">
        <f>G102*(1+Input!$C$13/100/12)+IF(AND(A103&gt;Input!$C$9*12, Input!$C$15="Yes"), Input!$C$19, 0)</f>
        <v/>
      </c>
    </row>
    <row r="104">
      <c r="A104" s="111">
        <f>A103+1</f>
        <v/>
      </c>
      <c r="B104" s="111">
        <f>INT((A104-1)/12)+1</f>
        <v/>
      </c>
      <c r="C104" s="112">
        <f>IF(A104&lt;=Input!C9*12, Input!C19, 0)</f>
        <v/>
      </c>
      <c r="D104" s="112">
        <f>Input!C10*(1+Input!C11/100)^INT((A104-1)/12)</f>
        <v/>
      </c>
      <c r="E104" s="112">
        <f>IF(A104&lt;=Input!$C$9*12, Input!$C$19-D104, IF(Input!$C$15="Yes", Input!$C$19-D104, -D104))</f>
        <v/>
      </c>
      <c r="F104" s="112">
        <f>F103*(1+Input!$C$13/100/12)+E104</f>
        <v/>
      </c>
      <c r="G104" s="112">
        <f>G103*(1+Input!$C$13/100/12)+IF(AND(A104&gt;Input!$C$9*12, Input!$C$15="Yes"), Input!$C$19, 0)</f>
        <v/>
      </c>
    </row>
    <row r="105">
      <c r="A105" s="111">
        <f>A104+1</f>
        <v/>
      </c>
      <c r="B105" s="111">
        <f>INT((A105-1)/12)+1</f>
        <v/>
      </c>
      <c r="C105" s="112">
        <f>IF(A105&lt;=Input!C9*12, Input!C19, 0)</f>
        <v/>
      </c>
      <c r="D105" s="112">
        <f>Input!C10*(1+Input!C11/100)^INT((A105-1)/12)</f>
        <v/>
      </c>
      <c r="E105" s="112">
        <f>IF(A105&lt;=Input!$C$9*12, Input!$C$19-D105, IF(Input!$C$15="Yes", Input!$C$19-D105, -D105))</f>
        <v/>
      </c>
      <c r="F105" s="112">
        <f>F104*(1+Input!$C$13/100/12)+E105</f>
        <v/>
      </c>
      <c r="G105" s="112">
        <f>G104*(1+Input!$C$13/100/12)+IF(AND(A105&gt;Input!$C$9*12, Input!$C$15="Yes"), Input!$C$19, 0)</f>
        <v/>
      </c>
    </row>
    <row r="106">
      <c r="A106" s="111">
        <f>A105+1</f>
        <v/>
      </c>
      <c r="B106" s="111">
        <f>INT((A106-1)/12)+1</f>
        <v/>
      </c>
      <c r="C106" s="112">
        <f>IF(A106&lt;=Input!C9*12, Input!C19, 0)</f>
        <v/>
      </c>
      <c r="D106" s="112">
        <f>Input!C10*(1+Input!C11/100)^INT((A106-1)/12)</f>
        <v/>
      </c>
      <c r="E106" s="112">
        <f>IF(A106&lt;=Input!$C$9*12, Input!$C$19-D106, IF(Input!$C$15="Yes", Input!$C$19-D106, -D106))</f>
        <v/>
      </c>
      <c r="F106" s="112">
        <f>F105*(1+Input!$C$13/100/12)+E106</f>
        <v/>
      </c>
      <c r="G106" s="112">
        <f>G105*(1+Input!$C$13/100/12)+IF(AND(A106&gt;Input!$C$9*12, Input!$C$15="Yes"), Input!$C$19, 0)</f>
        <v/>
      </c>
    </row>
    <row r="107">
      <c r="A107" s="111">
        <f>A106+1</f>
        <v/>
      </c>
      <c r="B107" s="111">
        <f>INT((A107-1)/12)+1</f>
        <v/>
      </c>
      <c r="C107" s="112">
        <f>IF(A107&lt;=Input!C9*12, Input!C19, 0)</f>
        <v/>
      </c>
      <c r="D107" s="112">
        <f>Input!C10*(1+Input!C11/100)^INT((A107-1)/12)</f>
        <v/>
      </c>
      <c r="E107" s="112">
        <f>IF(A107&lt;=Input!$C$9*12, Input!$C$19-D107, IF(Input!$C$15="Yes", Input!$C$19-D107, -D107))</f>
        <v/>
      </c>
      <c r="F107" s="112">
        <f>F106*(1+Input!$C$13/100/12)+E107</f>
        <v/>
      </c>
      <c r="G107" s="112">
        <f>G106*(1+Input!$C$13/100/12)+IF(AND(A107&gt;Input!$C$9*12, Input!$C$15="Yes"), Input!$C$19, 0)</f>
        <v/>
      </c>
    </row>
    <row r="108">
      <c r="A108" s="111">
        <f>A107+1</f>
        <v/>
      </c>
      <c r="B108" s="111">
        <f>INT((A108-1)/12)+1</f>
        <v/>
      </c>
      <c r="C108" s="112">
        <f>IF(A108&lt;=Input!C9*12, Input!C19, 0)</f>
        <v/>
      </c>
      <c r="D108" s="112">
        <f>Input!C10*(1+Input!C11/100)^INT((A108-1)/12)</f>
        <v/>
      </c>
      <c r="E108" s="112">
        <f>IF(A108&lt;=Input!$C$9*12, Input!$C$19-D108, IF(Input!$C$15="Yes", Input!$C$19-D108, -D108))</f>
        <v/>
      </c>
      <c r="F108" s="112">
        <f>F107*(1+Input!$C$13/100/12)+E108</f>
        <v/>
      </c>
      <c r="G108" s="112">
        <f>G107*(1+Input!$C$13/100/12)+IF(AND(A108&gt;Input!$C$9*12, Input!$C$15="Yes"), Input!$C$19, 0)</f>
        <v/>
      </c>
    </row>
    <row r="109">
      <c r="A109" s="111">
        <f>A108+1</f>
        <v/>
      </c>
      <c r="B109" s="111">
        <f>INT((A109-1)/12)+1</f>
        <v/>
      </c>
      <c r="C109" s="112">
        <f>IF(A109&lt;=Input!C9*12, Input!C19, 0)</f>
        <v/>
      </c>
      <c r="D109" s="112">
        <f>Input!C10*(1+Input!C11/100)^INT((A109-1)/12)</f>
        <v/>
      </c>
      <c r="E109" s="112">
        <f>IF(A109&lt;=Input!$C$9*12, Input!$C$19-D109, IF(Input!$C$15="Yes", Input!$C$19-D109, -D109))</f>
        <v/>
      </c>
      <c r="F109" s="112">
        <f>F108*(1+Input!$C$13/100/12)+E109</f>
        <v/>
      </c>
      <c r="G109" s="112">
        <f>G108*(1+Input!$C$13/100/12)+IF(AND(A109&gt;Input!$C$9*12, Input!$C$15="Yes"), Input!$C$19, 0)</f>
        <v/>
      </c>
    </row>
    <row r="110">
      <c r="A110" s="111">
        <f>A109+1</f>
        <v/>
      </c>
      <c r="B110" s="111">
        <f>INT((A110-1)/12)+1</f>
        <v/>
      </c>
      <c r="C110" s="112">
        <f>IF(A110&lt;=Input!C9*12, Input!C19, 0)</f>
        <v/>
      </c>
      <c r="D110" s="112">
        <f>Input!C10*(1+Input!C11/100)^INT((A110-1)/12)</f>
        <v/>
      </c>
      <c r="E110" s="112">
        <f>IF(A110&lt;=Input!$C$9*12, Input!$C$19-D110, IF(Input!$C$15="Yes", Input!$C$19-D110, -D110))</f>
        <v/>
      </c>
      <c r="F110" s="112">
        <f>F109*(1+Input!$C$13/100/12)+E110</f>
        <v/>
      </c>
      <c r="G110" s="112">
        <f>G109*(1+Input!$C$13/100/12)+IF(AND(A110&gt;Input!$C$9*12, Input!$C$15="Yes"), Input!$C$19, 0)</f>
        <v/>
      </c>
    </row>
    <row r="111">
      <c r="A111" s="111">
        <f>A110+1</f>
        <v/>
      </c>
      <c r="B111" s="111">
        <f>INT((A111-1)/12)+1</f>
        <v/>
      </c>
      <c r="C111" s="112">
        <f>IF(A111&lt;=Input!C9*12, Input!C19, 0)</f>
        <v/>
      </c>
      <c r="D111" s="112">
        <f>Input!C10*(1+Input!C11/100)^INT((A111-1)/12)</f>
        <v/>
      </c>
      <c r="E111" s="112">
        <f>IF(A111&lt;=Input!$C$9*12, Input!$C$19-D111, IF(Input!$C$15="Yes", Input!$C$19-D111, -D111))</f>
        <v/>
      </c>
      <c r="F111" s="112">
        <f>F110*(1+Input!$C$13/100/12)+E111</f>
        <v/>
      </c>
      <c r="G111" s="112">
        <f>G110*(1+Input!$C$13/100/12)+IF(AND(A111&gt;Input!$C$9*12, Input!$C$15="Yes"), Input!$C$19, 0)</f>
        <v/>
      </c>
    </row>
    <row r="112">
      <c r="A112" s="111">
        <f>A111+1</f>
        <v/>
      </c>
      <c r="B112" s="111">
        <f>INT((A112-1)/12)+1</f>
        <v/>
      </c>
      <c r="C112" s="112">
        <f>IF(A112&lt;=Input!C9*12, Input!C19, 0)</f>
        <v/>
      </c>
      <c r="D112" s="112">
        <f>Input!C10*(1+Input!C11/100)^INT((A112-1)/12)</f>
        <v/>
      </c>
      <c r="E112" s="112">
        <f>IF(A112&lt;=Input!$C$9*12, Input!$C$19-D112, IF(Input!$C$15="Yes", Input!$C$19-D112, -D112))</f>
        <v/>
      </c>
      <c r="F112" s="112">
        <f>F111*(1+Input!$C$13/100/12)+E112</f>
        <v/>
      </c>
      <c r="G112" s="112">
        <f>G111*(1+Input!$C$13/100/12)+IF(AND(A112&gt;Input!$C$9*12, Input!$C$15="Yes"), Input!$C$19, 0)</f>
        <v/>
      </c>
    </row>
    <row r="113">
      <c r="A113" s="111">
        <f>A112+1</f>
        <v/>
      </c>
      <c r="B113" s="111">
        <f>INT((A113-1)/12)+1</f>
        <v/>
      </c>
      <c r="C113" s="112">
        <f>IF(A113&lt;=Input!C9*12, Input!C19, 0)</f>
        <v/>
      </c>
      <c r="D113" s="112">
        <f>Input!C10*(1+Input!C11/100)^INT((A113-1)/12)</f>
        <v/>
      </c>
      <c r="E113" s="112">
        <f>IF(A113&lt;=Input!$C$9*12, Input!$C$19-D113, IF(Input!$C$15="Yes", Input!$C$19-D113, -D113))</f>
        <v/>
      </c>
      <c r="F113" s="112">
        <f>F112*(1+Input!$C$13/100/12)+E113</f>
        <v/>
      </c>
      <c r="G113" s="112">
        <f>G112*(1+Input!$C$13/100/12)+IF(AND(A113&gt;Input!$C$9*12, Input!$C$15="Yes"), Input!$C$19, 0)</f>
        <v/>
      </c>
    </row>
    <row r="114">
      <c r="A114" s="111">
        <f>A113+1</f>
        <v/>
      </c>
      <c r="B114" s="111">
        <f>INT((A114-1)/12)+1</f>
        <v/>
      </c>
      <c r="C114" s="112">
        <f>IF(A114&lt;=Input!C9*12, Input!C19, 0)</f>
        <v/>
      </c>
      <c r="D114" s="112">
        <f>Input!C10*(1+Input!C11/100)^INT((A114-1)/12)</f>
        <v/>
      </c>
      <c r="E114" s="112">
        <f>IF(A114&lt;=Input!$C$9*12, Input!$C$19-D114, IF(Input!$C$15="Yes", Input!$C$19-D114, -D114))</f>
        <v/>
      </c>
      <c r="F114" s="112">
        <f>F113*(1+Input!$C$13/100/12)+E114</f>
        <v/>
      </c>
      <c r="G114" s="112">
        <f>G113*(1+Input!$C$13/100/12)+IF(AND(A114&gt;Input!$C$9*12, Input!$C$15="Yes"), Input!$C$19, 0)</f>
        <v/>
      </c>
    </row>
    <row r="115">
      <c r="A115" s="111">
        <f>A114+1</f>
        <v/>
      </c>
      <c r="B115" s="111">
        <f>INT((A115-1)/12)+1</f>
        <v/>
      </c>
      <c r="C115" s="112">
        <f>IF(A115&lt;=Input!C9*12, Input!C19, 0)</f>
        <v/>
      </c>
      <c r="D115" s="112">
        <f>Input!C10*(1+Input!C11/100)^INT((A115-1)/12)</f>
        <v/>
      </c>
      <c r="E115" s="112">
        <f>IF(A115&lt;=Input!$C$9*12, Input!$C$19-D115, IF(Input!$C$15="Yes", Input!$C$19-D115, -D115))</f>
        <v/>
      </c>
      <c r="F115" s="112">
        <f>F114*(1+Input!$C$13/100/12)+E115</f>
        <v/>
      </c>
      <c r="G115" s="112">
        <f>G114*(1+Input!$C$13/100/12)+IF(AND(A115&gt;Input!$C$9*12, Input!$C$15="Yes"), Input!$C$19, 0)</f>
        <v/>
      </c>
    </row>
    <row r="116">
      <c r="A116" s="111">
        <f>A115+1</f>
        <v/>
      </c>
      <c r="B116" s="111">
        <f>INT((A116-1)/12)+1</f>
        <v/>
      </c>
      <c r="C116" s="112">
        <f>IF(A116&lt;=Input!C9*12, Input!C19, 0)</f>
        <v/>
      </c>
      <c r="D116" s="112">
        <f>Input!C10*(1+Input!C11/100)^INT((A116-1)/12)</f>
        <v/>
      </c>
      <c r="E116" s="112">
        <f>IF(A116&lt;=Input!$C$9*12, Input!$C$19-D116, IF(Input!$C$15="Yes", Input!$C$19-D116, -D116))</f>
        <v/>
      </c>
      <c r="F116" s="112">
        <f>F115*(1+Input!$C$13/100/12)+E116</f>
        <v/>
      </c>
      <c r="G116" s="112">
        <f>G115*(1+Input!$C$13/100/12)+IF(AND(A116&gt;Input!$C$9*12, Input!$C$15="Yes"), Input!$C$19, 0)</f>
        <v/>
      </c>
    </row>
    <row r="117">
      <c r="A117" s="111">
        <f>A116+1</f>
        <v/>
      </c>
      <c r="B117" s="111">
        <f>INT((A117-1)/12)+1</f>
        <v/>
      </c>
      <c r="C117" s="112">
        <f>IF(A117&lt;=Input!C9*12, Input!C19, 0)</f>
        <v/>
      </c>
      <c r="D117" s="112">
        <f>Input!C10*(1+Input!C11/100)^INT((A117-1)/12)</f>
        <v/>
      </c>
      <c r="E117" s="112">
        <f>IF(A117&lt;=Input!$C$9*12, Input!$C$19-D117, IF(Input!$C$15="Yes", Input!$C$19-D117, -D117))</f>
        <v/>
      </c>
      <c r="F117" s="112">
        <f>F116*(1+Input!$C$13/100/12)+E117</f>
        <v/>
      </c>
      <c r="G117" s="112">
        <f>G116*(1+Input!$C$13/100/12)+IF(AND(A117&gt;Input!$C$9*12, Input!$C$15="Yes"), Input!$C$19, 0)</f>
        <v/>
      </c>
    </row>
    <row r="118">
      <c r="A118" s="111">
        <f>A117+1</f>
        <v/>
      </c>
      <c r="B118" s="111">
        <f>INT((A118-1)/12)+1</f>
        <v/>
      </c>
      <c r="C118" s="112">
        <f>IF(A118&lt;=Input!C9*12, Input!C19, 0)</f>
        <v/>
      </c>
      <c r="D118" s="112">
        <f>Input!C10*(1+Input!C11/100)^INT((A118-1)/12)</f>
        <v/>
      </c>
      <c r="E118" s="112">
        <f>IF(A118&lt;=Input!$C$9*12, Input!$C$19-D118, IF(Input!$C$15="Yes", Input!$C$19-D118, -D118))</f>
        <v/>
      </c>
      <c r="F118" s="112">
        <f>F117*(1+Input!$C$13/100/12)+E118</f>
        <v/>
      </c>
      <c r="G118" s="112">
        <f>G117*(1+Input!$C$13/100/12)+IF(AND(A118&gt;Input!$C$9*12, Input!$C$15="Yes"), Input!$C$19, 0)</f>
        <v/>
      </c>
    </row>
    <row r="119">
      <c r="A119" s="111">
        <f>A118+1</f>
        <v/>
      </c>
      <c r="B119" s="111">
        <f>INT((A119-1)/12)+1</f>
        <v/>
      </c>
      <c r="C119" s="112">
        <f>IF(A119&lt;=Input!C9*12, Input!C19, 0)</f>
        <v/>
      </c>
      <c r="D119" s="112">
        <f>Input!C10*(1+Input!C11/100)^INT((A119-1)/12)</f>
        <v/>
      </c>
      <c r="E119" s="112">
        <f>IF(A119&lt;=Input!$C$9*12, Input!$C$19-D119, IF(Input!$C$15="Yes", Input!$C$19-D119, -D119))</f>
        <v/>
      </c>
      <c r="F119" s="112">
        <f>F118*(1+Input!$C$13/100/12)+E119</f>
        <v/>
      </c>
      <c r="G119" s="112">
        <f>G118*(1+Input!$C$13/100/12)+IF(AND(A119&gt;Input!$C$9*12, Input!$C$15="Yes"), Input!$C$19, 0)</f>
        <v/>
      </c>
    </row>
    <row r="120">
      <c r="A120" s="111">
        <f>A119+1</f>
        <v/>
      </c>
      <c r="B120" s="111">
        <f>INT((A120-1)/12)+1</f>
        <v/>
      </c>
      <c r="C120" s="112">
        <f>IF(A120&lt;=Input!C9*12, Input!C19, 0)</f>
        <v/>
      </c>
      <c r="D120" s="112">
        <f>Input!C10*(1+Input!C11/100)^INT((A120-1)/12)</f>
        <v/>
      </c>
      <c r="E120" s="112">
        <f>IF(A120&lt;=Input!$C$9*12, Input!$C$19-D120, IF(Input!$C$15="Yes", Input!$C$19-D120, -D120))</f>
        <v/>
      </c>
      <c r="F120" s="112">
        <f>F119*(1+Input!$C$13/100/12)+E120</f>
        <v/>
      </c>
      <c r="G120" s="112">
        <f>G119*(1+Input!$C$13/100/12)+IF(AND(A120&gt;Input!$C$9*12, Input!$C$15="Yes"), Input!$C$19, 0)</f>
        <v/>
      </c>
    </row>
    <row r="121">
      <c r="A121" s="111">
        <f>A120+1</f>
        <v/>
      </c>
      <c r="B121" s="111">
        <f>INT((A121-1)/12)+1</f>
        <v/>
      </c>
      <c r="C121" s="112">
        <f>IF(A121&lt;=Input!C9*12, Input!C19, 0)</f>
        <v/>
      </c>
      <c r="D121" s="112">
        <f>Input!C10*(1+Input!C11/100)^INT((A121-1)/12)</f>
        <v/>
      </c>
      <c r="E121" s="112">
        <f>IF(A121&lt;=Input!$C$9*12, Input!$C$19-D121, IF(Input!$C$15="Yes", Input!$C$19-D121, -D121))</f>
        <v/>
      </c>
      <c r="F121" s="112">
        <f>F120*(1+Input!$C$13/100/12)+E121</f>
        <v/>
      </c>
      <c r="G121" s="112">
        <f>G120*(1+Input!$C$13/100/12)+IF(AND(A121&gt;Input!$C$9*12, Input!$C$15="Yes"), Input!$C$19, 0)</f>
        <v/>
      </c>
    </row>
    <row r="122">
      <c r="A122" s="111">
        <f>A121+1</f>
        <v/>
      </c>
      <c r="B122" s="111">
        <f>INT((A122-1)/12)+1</f>
        <v/>
      </c>
      <c r="C122" s="112">
        <f>IF(A122&lt;=Input!C9*12, Input!C19, 0)</f>
        <v/>
      </c>
      <c r="D122" s="112">
        <f>Input!C10*(1+Input!C11/100)^INT((A122-1)/12)</f>
        <v/>
      </c>
      <c r="E122" s="112">
        <f>IF(A122&lt;=Input!$C$9*12, Input!$C$19-D122, IF(Input!$C$15="Yes", Input!$C$19-D122, -D122))</f>
        <v/>
      </c>
      <c r="F122" s="112">
        <f>F121*(1+Input!$C$13/100/12)+E122</f>
        <v/>
      </c>
      <c r="G122" s="112">
        <f>G121*(1+Input!$C$13/100/12)+IF(AND(A122&gt;Input!$C$9*12, Input!$C$15="Yes"), Input!$C$19, 0)</f>
        <v/>
      </c>
    </row>
    <row r="123">
      <c r="A123" s="111">
        <f>A122+1</f>
        <v/>
      </c>
      <c r="B123" s="111">
        <f>INT((A123-1)/12)+1</f>
        <v/>
      </c>
      <c r="C123" s="112">
        <f>IF(A123&lt;=Input!C9*12, Input!C19, 0)</f>
        <v/>
      </c>
      <c r="D123" s="112">
        <f>Input!C10*(1+Input!C11/100)^INT((A123-1)/12)</f>
        <v/>
      </c>
      <c r="E123" s="112">
        <f>IF(A123&lt;=Input!$C$9*12, Input!$C$19-D123, IF(Input!$C$15="Yes", Input!$C$19-D123, -D123))</f>
        <v/>
      </c>
      <c r="F123" s="112">
        <f>F122*(1+Input!$C$13/100/12)+E123</f>
        <v/>
      </c>
      <c r="G123" s="112">
        <f>G122*(1+Input!$C$13/100/12)+IF(AND(A123&gt;Input!$C$9*12, Input!$C$15="Yes"), Input!$C$19, 0)</f>
        <v/>
      </c>
    </row>
    <row r="124">
      <c r="A124" s="111">
        <f>A123+1</f>
        <v/>
      </c>
      <c r="B124" s="111">
        <f>INT((A124-1)/12)+1</f>
        <v/>
      </c>
      <c r="C124" s="112">
        <f>IF(A124&lt;=Input!C9*12, Input!C19, 0)</f>
        <v/>
      </c>
      <c r="D124" s="112">
        <f>Input!C10*(1+Input!C11/100)^INT((A124-1)/12)</f>
        <v/>
      </c>
      <c r="E124" s="112">
        <f>IF(A124&lt;=Input!$C$9*12, Input!$C$19-D124, IF(Input!$C$15="Yes", Input!$C$19-D124, -D124))</f>
        <v/>
      </c>
      <c r="F124" s="112">
        <f>F123*(1+Input!$C$13/100/12)+E124</f>
        <v/>
      </c>
      <c r="G124" s="112">
        <f>G123*(1+Input!$C$13/100/12)+IF(AND(A124&gt;Input!$C$9*12, Input!$C$15="Yes"), Input!$C$19, 0)</f>
        <v/>
      </c>
    </row>
    <row r="125">
      <c r="A125" s="111">
        <f>A124+1</f>
        <v/>
      </c>
      <c r="B125" s="111">
        <f>INT((A125-1)/12)+1</f>
        <v/>
      </c>
      <c r="C125" s="112">
        <f>IF(A125&lt;=Input!C9*12, Input!C19, 0)</f>
        <v/>
      </c>
      <c r="D125" s="112">
        <f>Input!C10*(1+Input!C11/100)^INT((A125-1)/12)</f>
        <v/>
      </c>
      <c r="E125" s="112">
        <f>IF(A125&lt;=Input!$C$9*12, Input!$C$19-D125, IF(Input!$C$15="Yes", Input!$C$19-D125, -D125))</f>
        <v/>
      </c>
      <c r="F125" s="112">
        <f>F124*(1+Input!$C$13/100/12)+E125</f>
        <v/>
      </c>
      <c r="G125" s="112">
        <f>G124*(1+Input!$C$13/100/12)+IF(AND(A125&gt;Input!$C$9*12, Input!$C$15="Yes"), Input!$C$19, 0)</f>
        <v/>
      </c>
    </row>
    <row r="126">
      <c r="A126" s="111">
        <f>A125+1</f>
        <v/>
      </c>
      <c r="B126" s="111">
        <f>INT((A126-1)/12)+1</f>
        <v/>
      </c>
      <c r="C126" s="112">
        <f>IF(A126&lt;=Input!C9*12, Input!C19, 0)</f>
        <v/>
      </c>
      <c r="D126" s="112">
        <f>Input!C10*(1+Input!C11/100)^INT((A126-1)/12)</f>
        <v/>
      </c>
      <c r="E126" s="112">
        <f>IF(A126&lt;=Input!$C$9*12, Input!$C$19-D126, IF(Input!$C$15="Yes", Input!$C$19-D126, -D126))</f>
        <v/>
      </c>
      <c r="F126" s="112">
        <f>F125*(1+Input!$C$13/100/12)+E126</f>
        <v/>
      </c>
      <c r="G126" s="112">
        <f>G125*(1+Input!$C$13/100/12)+IF(AND(A126&gt;Input!$C$9*12, Input!$C$15="Yes"), Input!$C$19, 0)</f>
        <v/>
      </c>
    </row>
    <row r="127">
      <c r="A127" s="111">
        <f>A126+1</f>
        <v/>
      </c>
      <c r="B127" s="111">
        <f>INT((A127-1)/12)+1</f>
        <v/>
      </c>
      <c r="C127" s="112">
        <f>IF(A127&lt;=Input!C9*12, Input!C19, 0)</f>
        <v/>
      </c>
      <c r="D127" s="112">
        <f>Input!C10*(1+Input!C11/100)^INT((A127-1)/12)</f>
        <v/>
      </c>
      <c r="E127" s="112">
        <f>IF(A127&lt;=Input!$C$9*12, Input!$C$19-D127, IF(Input!$C$15="Yes", Input!$C$19-D127, -D127))</f>
        <v/>
      </c>
      <c r="F127" s="112">
        <f>F126*(1+Input!$C$13/100/12)+E127</f>
        <v/>
      </c>
      <c r="G127" s="112">
        <f>G126*(1+Input!$C$13/100/12)+IF(AND(A127&gt;Input!$C$9*12, Input!$C$15="Yes"), Input!$C$19, 0)</f>
        <v/>
      </c>
    </row>
    <row r="128">
      <c r="A128" s="111">
        <f>A127+1</f>
        <v/>
      </c>
      <c r="B128" s="111">
        <f>INT((A128-1)/12)+1</f>
        <v/>
      </c>
      <c r="C128" s="112">
        <f>IF(A128&lt;=Input!C9*12, Input!C19, 0)</f>
        <v/>
      </c>
      <c r="D128" s="112">
        <f>Input!C10*(1+Input!C11/100)^INT((A128-1)/12)</f>
        <v/>
      </c>
      <c r="E128" s="112">
        <f>IF(A128&lt;=Input!$C$9*12, Input!$C$19-D128, IF(Input!$C$15="Yes", Input!$C$19-D128, -D128))</f>
        <v/>
      </c>
      <c r="F128" s="112">
        <f>F127*(1+Input!$C$13/100/12)+E128</f>
        <v/>
      </c>
      <c r="G128" s="112">
        <f>G127*(1+Input!$C$13/100/12)+IF(AND(A128&gt;Input!$C$9*12, Input!$C$15="Yes"), Input!$C$19, 0)</f>
        <v/>
      </c>
    </row>
    <row r="129">
      <c r="A129" s="111">
        <f>A128+1</f>
        <v/>
      </c>
      <c r="B129" s="111">
        <f>INT((A129-1)/12)+1</f>
        <v/>
      </c>
      <c r="C129" s="112">
        <f>IF(A129&lt;=Input!C9*12, Input!C19, 0)</f>
        <v/>
      </c>
      <c r="D129" s="112">
        <f>Input!C10*(1+Input!C11/100)^INT((A129-1)/12)</f>
        <v/>
      </c>
      <c r="E129" s="112">
        <f>IF(A129&lt;=Input!$C$9*12, Input!$C$19-D129, IF(Input!$C$15="Yes", Input!$C$19-D129, -D129))</f>
        <v/>
      </c>
      <c r="F129" s="112">
        <f>F128*(1+Input!$C$13/100/12)+E129</f>
        <v/>
      </c>
      <c r="G129" s="112">
        <f>G128*(1+Input!$C$13/100/12)+IF(AND(A129&gt;Input!$C$9*12, Input!$C$15="Yes"), Input!$C$19, 0)</f>
        <v/>
      </c>
    </row>
    <row r="130">
      <c r="A130" s="111">
        <f>A129+1</f>
        <v/>
      </c>
      <c r="B130" s="111">
        <f>INT((A130-1)/12)+1</f>
        <v/>
      </c>
      <c r="C130" s="112">
        <f>IF(A130&lt;=Input!C9*12, Input!C19, 0)</f>
        <v/>
      </c>
      <c r="D130" s="112">
        <f>Input!C10*(1+Input!C11/100)^INT((A130-1)/12)</f>
        <v/>
      </c>
      <c r="E130" s="112">
        <f>IF(A130&lt;=Input!$C$9*12, Input!$C$19-D130, IF(Input!$C$15="Yes", Input!$C$19-D130, -D130))</f>
        <v/>
      </c>
      <c r="F130" s="112">
        <f>F129*(1+Input!$C$13/100/12)+E130</f>
        <v/>
      </c>
      <c r="G130" s="112">
        <f>G129*(1+Input!$C$13/100/12)+IF(AND(A130&gt;Input!$C$9*12, Input!$C$15="Yes"), Input!$C$19, 0)</f>
        <v/>
      </c>
    </row>
    <row r="131">
      <c r="A131" s="111">
        <f>A130+1</f>
        <v/>
      </c>
      <c r="B131" s="111">
        <f>INT((A131-1)/12)+1</f>
        <v/>
      </c>
      <c r="C131" s="112">
        <f>IF(A131&lt;=Input!C9*12, Input!C19, 0)</f>
        <v/>
      </c>
      <c r="D131" s="112">
        <f>Input!C10*(1+Input!C11/100)^INT((A131-1)/12)</f>
        <v/>
      </c>
      <c r="E131" s="112">
        <f>IF(A131&lt;=Input!$C$9*12, Input!$C$19-D131, IF(Input!$C$15="Yes", Input!$C$19-D131, -D131))</f>
        <v/>
      </c>
      <c r="F131" s="112">
        <f>F130*(1+Input!$C$13/100/12)+E131</f>
        <v/>
      </c>
      <c r="G131" s="112">
        <f>G130*(1+Input!$C$13/100/12)+IF(AND(A131&gt;Input!$C$9*12, Input!$C$15="Yes"), Input!$C$19, 0)</f>
        <v/>
      </c>
    </row>
    <row r="132">
      <c r="A132" s="111">
        <f>A131+1</f>
        <v/>
      </c>
      <c r="B132" s="111">
        <f>INT((A132-1)/12)+1</f>
        <v/>
      </c>
      <c r="C132" s="112">
        <f>IF(A132&lt;=Input!C9*12, Input!C19, 0)</f>
        <v/>
      </c>
      <c r="D132" s="112">
        <f>Input!C10*(1+Input!C11/100)^INT((A132-1)/12)</f>
        <v/>
      </c>
      <c r="E132" s="112">
        <f>IF(A132&lt;=Input!$C$9*12, Input!$C$19-D132, IF(Input!$C$15="Yes", Input!$C$19-D132, -D132))</f>
        <v/>
      </c>
      <c r="F132" s="112">
        <f>F131*(1+Input!$C$13/100/12)+E132</f>
        <v/>
      </c>
      <c r="G132" s="112">
        <f>G131*(1+Input!$C$13/100/12)+IF(AND(A132&gt;Input!$C$9*12, Input!$C$15="Yes"), Input!$C$19, 0)</f>
        <v/>
      </c>
    </row>
    <row r="133">
      <c r="A133" s="111">
        <f>A132+1</f>
        <v/>
      </c>
      <c r="B133" s="111">
        <f>INT((A133-1)/12)+1</f>
        <v/>
      </c>
      <c r="C133" s="112">
        <f>IF(A133&lt;=Input!C9*12, Input!C19, 0)</f>
        <v/>
      </c>
      <c r="D133" s="112">
        <f>Input!C10*(1+Input!C11/100)^INT((A133-1)/12)</f>
        <v/>
      </c>
      <c r="E133" s="112">
        <f>IF(A133&lt;=Input!$C$9*12, Input!$C$19-D133, IF(Input!$C$15="Yes", Input!$C$19-D133, -D133))</f>
        <v/>
      </c>
      <c r="F133" s="112">
        <f>F132*(1+Input!$C$13/100/12)+E133</f>
        <v/>
      </c>
      <c r="G133" s="112">
        <f>G132*(1+Input!$C$13/100/12)+IF(AND(A133&gt;Input!$C$9*12, Input!$C$15="Yes"), Input!$C$19, 0)</f>
        <v/>
      </c>
    </row>
    <row r="134">
      <c r="A134" s="111">
        <f>A133+1</f>
        <v/>
      </c>
      <c r="B134" s="111">
        <f>INT((A134-1)/12)+1</f>
        <v/>
      </c>
      <c r="C134" s="112">
        <f>IF(A134&lt;=Input!C9*12, Input!C19, 0)</f>
        <v/>
      </c>
      <c r="D134" s="112">
        <f>Input!C10*(1+Input!C11/100)^INT((A134-1)/12)</f>
        <v/>
      </c>
      <c r="E134" s="112">
        <f>IF(A134&lt;=Input!$C$9*12, Input!$C$19-D134, IF(Input!$C$15="Yes", Input!$C$19-D134, -D134))</f>
        <v/>
      </c>
      <c r="F134" s="112">
        <f>F133*(1+Input!$C$13/100/12)+E134</f>
        <v/>
      </c>
      <c r="G134" s="112">
        <f>G133*(1+Input!$C$13/100/12)+IF(AND(A134&gt;Input!$C$9*12, Input!$C$15="Yes"), Input!$C$19, 0)</f>
        <v/>
      </c>
    </row>
    <row r="135">
      <c r="A135" s="111">
        <f>A134+1</f>
        <v/>
      </c>
      <c r="B135" s="111">
        <f>INT((A135-1)/12)+1</f>
        <v/>
      </c>
      <c r="C135" s="112">
        <f>IF(A135&lt;=Input!C9*12, Input!C19, 0)</f>
        <v/>
      </c>
      <c r="D135" s="112">
        <f>Input!C10*(1+Input!C11/100)^INT((A135-1)/12)</f>
        <v/>
      </c>
      <c r="E135" s="112">
        <f>IF(A135&lt;=Input!$C$9*12, Input!$C$19-D135, IF(Input!$C$15="Yes", Input!$C$19-D135, -D135))</f>
        <v/>
      </c>
      <c r="F135" s="112">
        <f>F134*(1+Input!$C$13/100/12)+E135</f>
        <v/>
      </c>
      <c r="G135" s="112">
        <f>G134*(1+Input!$C$13/100/12)+IF(AND(A135&gt;Input!$C$9*12, Input!$C$15="Yes"), Input!$C$19, 0)</f>
        <v/>
      </c>
    </row>
    <row r="136">
      <c r="A136" s="111">
        <f>A135+1</f>
        <v/>
      </c>
      <c r="B136" s="111">
        <f>INT((A136-1)/12)+1</f>
        <v/>
      </c>
      <c r="C136" s="112">
        <f>IF(A136&lt;=Input!C9*12, Input!C19, 0)</f>
        <v/>
      </c>
      <c r="D136" s="112">
        <f>Input!C10*(1+Input!C11/100)^INT((A136-1)/12)</f>
        <v/>
      </c>
      <c r="E136" s="112">
        <f>IF(A136&lt;=Input!$C$9*12, Input!$C$19-D136, IF(Input!$C$15="Yes", Input!$C$19-D136, -D136))</f>
        <v/>
      </c>
      <c r="F136" s="112">
        <f>F135*(1+Input!$C$13/100/12)+E136</f>
        <v/>
      </c>
      <c r="G136" s="112">
        <f>G135*(1+Input!$C$13/100/12)+IF(AND(A136&gt;Input!$C$9*12, Input!$C$15="Yes"), Input!$C$19, 0)</f>
        <v/>
      </c>
    </row>
    <row r="137">
      <c r="A137" s="111">
        <f>A136+1</f>
        <v/>
      </c>
      <c r="B137" s="111">
        <f>INT((A137-1)/12)+1</f>
        <v/>
      </c>
      <c r="C137" s="112">
        <f>IF(A137&lt;=Input!C9*12, Input!C19, 0)</f>
        <v/>
      </c>
      <c r="D137" s="112">
        <f>Input!C10*(1+Input!C11/100)^INT((A137-1)/12)</f>
        <v/>
      </c>
      <c r="E137" s="112">
        <f>IF(A137&lt;=Input!$C$9*12, Input!$C$19-D137, IF(Input!$C$15="Yes", Input!$C$19-D137, -D137))</f>
        <v/>
      </c>
      <c r="F137" s="112">
        <f>F136*(1+Input!$C$13/100/12)+E137</f>
        <v/>
      </c>
      <c r="G137" s="112">
        <f>G136*(1+Input!$C$13/100/12)+IF(AND(A137&gt;Input!$C$9*12, Input!$C$15="Yes"), Input!$C$19, 0)</f>
        <v/>
      </c>
    </row>
    <row r="138">
      <c r="A138" s="111">
        <f>A137+1</f>
        <v/>
      </c>
      <c r="B138" s="111">
        <f>INT((A138-1)/12)+1</f>
        <v/>
      </c>
      <c r="C138" s="112">
        <f>IF(A138&lt;=Input!C9*12, Input!C19, 0)</f>
        <v/>
      </c>
      <c r="D138" s="112">
        <f>Input!C10*(1+Input!C11/100)^INT((A138-1)/12)</f>
        <v/>
      </c>
      <c r="E138" s="112">
        <f>IF(A138&lt;=Input!$C$9*12, Input!$C$19-D138, IF(Input!$C$15="Yes", Input!$C$19-D138, -D138))</f>
        <v/>
      </c>
      <c r="F138" s="112">
        <f>F137*(1+Input!$C$13/100/12)+E138</f>
        <v/>
      </c>
      <c r="G138" s="112">
        <f>G137*(1+Input!$C$13/100/12)+IF(AND(A138&gt;Input!$C$9*12, Input!$C$15="Yes"), Input!$C$19, 0)</f>
        <v/>
      </c>
    </row>
    <row r="139">
      <c r="A139" s="111">
        <f>A138+1</f>
        <v/>
      </c>
      <c r="B139" s="111">
        <f>INT((A139-1)/12)+1</f>
        <v/>
      </c>
      <c r="C139" s="112">
        <f>IF(A139&lt;=Input!C9*12, Input!C19, 0)</f>
        <v/>
      </c>
      <c r="D139" s="112">
        <f>Input!C10*(1+Input!C11/100)^INT((A139-1)/12)</f>
        <v/>
      </c>
      <c r="E139" s="112">
        <f>IF(A139&lt;=Input!$C$9*12, Input!$C$19-D139, IF(Input!$C$15="Yes", Input!$C$19-D139, -D139))</f>
        <v/>
      </c>
      <c r="F139" s="112">
        <f>F138*(1+Input!$C$13/100/12)+E139</f>
        <v/>
      </c>
      <c r="G139" s="112">
        <f>G138*(1+Input!$C$13/100/12)+IF(AND(A139&gt;Input!$C$9*12, Input!$C$15="Yes"), Input!$C$19, 0)</f>
        <v/>
      </c>
    </row>
    <row r="140">
      <c r="A140" s="111">
        <f>A139+1</f>
        <v/>
      </c>
      <c r="B140" s="111">
        <f>INT((A140-1)/12)+1</f>
        <v/>
      </c>
      <c r="C140" s="112">
        <f>IF(A140&lt;=Input!C9*12, Input!C19, 0)</f>
        <v/>
      </c>
      <c r="D140" s="112">
        <f>Input!C10*(1+Input!C11/100)^INT((A140-1)/12)</f>
        <v/>
      </c>
      <c r="E140" s="112">
        <f>IF(A140&lt;=Input!$C$9*12, Input!$C$19-D140, IF(Input!$C$15="Yes", Input!$C$19-D140, -D140))</f>
        <v/>
      </c>
      <c r="F140" s="112">
        <f>F139*(1+Input!$C$13/100/12)+E140</f>
        <v/>
      </c>
      <c r="G140" s="112">
        <f>G139*(1+Input!$C$13/100/12)+IF(AND(A140&gt;Input!$C$9*12, Input!$C$15="Yes"), Input!$C$19, 0)</f>
        <v/>
      </c>
    </row>
    <row r="141">
      <c r="A141" s="111">
        <f>A140+1</f>
        <v/>
      </c>
      <c r="B141" s="111">
        <f>INT((A141-1)/12)+1</f>
        <v/>
      </c>
      <c r="C141" s="112">
        <f>IF(A141&lt;=Input!C9*12, Input!C19, 0)</f>
        <v/>
      </c>
      <c r="D141" s="112">
        <f>Input!C10*(1+Input!C11/100)^INT((A141-1)/12)</f>
        <v/>
      </c>
      <c r="E141" s="112">
        <f>IF(A141&lt;=Input!$C$9*12, Input!$C$19-D141, IF(Input!$C$15="Yes", Input!$C$19-D141, -D141))</f>
        <v/>
      </c>
      <c r="F141" s="112">
        <f>F140*(1+Input!$C$13/100/12)+E141</f>
        <v/>
      </c>
      <c r="G141" s="112">
        <f>G140*(1+Input!$C$13/100/12)+IF(AND(A141&gt;Input!$C$9*12, Input!$C$15="Yes"), Input!$C$19, 0)</f>
        <v/>
      </c>
    </row>
    <row r="142">
      <c r="A142" s="111">
        <f>A141+1</f>
        <v/>
      </c>
      <c r="B142" s="111">
        <f>INT((A142-1)/12)+1</f>
        <v/>
      </c>
      <c r="C142" s="112">
        <f>IF(A142&lt;=Input!C9*12, Input!C19, 0)</f>
        <v/>
      </c>
      <c r="D142" s="112">
        <f>Input!C10*(1+Input!C11/100)^INT((A142-1)/12)</f>
        <v/>
      </c>
      <c r="E142" s="112">
        <f>IF(A142&lt;=Input!$C$9*12, Input!$C$19-D142, IF(Input!$C$15="Yes", Input!$C$19-D142, -D142))</f>
        <v/>
      </c>
      <c r="F142" s="112">
        <f>F141*(1+Input!$C$13/100/12)+E142</f>
        <v/>
      </c>
      <c r="G142" s="112">
        <f>G141*(1+Input!$C$13/100/12)+IF(AND(A142&gt;Input!$C$9*12, Input!$C$15="Yes"), Input!$C$19, 0)</f>
        <v/>
      </c>
    </row>
    <row r="143">
      <c r="A143" s="111">
        <f>A142+1</f>
        <v/>
      </c>
      <c r="B143" s="111">
        <f>INT((A143-1)/12)+1</f>
        <v/>
      </c>
      <c r="C143" s="112">
        <f>IF(A143&lt;=Input!C9*12, Input!C19, 0)</f>
        <v/>
      </c>
      <c r="D143" s="112">
        <f>Input!C10*(1+Input!C11/100)^INT((A143-1)/12)</f>
        <v/>
      </c>
      <c r="E143" s="112">
        <f>IF(A143&lt;=Input!$C$9*12, Input!$C$19-D143, IF(Input!$C$15="Yes", Input!$C$19-D143, -D143))</f>
        <v/>
      </c>
      <c r="F143" s="112">
        <f>F142*(1+Input!$C$13/100/12)+E143</f>
        <v/>
      </c>
      <c r="G143" s="112">
        <f>G142*(1+Input!$C$13/100/12)+IF(AND(A143&gt;Input!$C$9*12, Input!$C$15="Yes"), Input!$C$19, 0)</f>
        <v/>
      </c>
    </row>
    <row r="144">
      <c r="A144" s="111">
        <f>A143+1</f>
        <v/>
      </c>
      <c r="B144" s="111">
        <f>INT((A144-1)/12)+1</f>
        <v/>
      </c>
      <c r="C144" s="112">
        <f>IF(A144&lt;=Input!C9*12, Input!C19, 0)</f>
        <v/>
      </c>
      <c r="D144" s="112">
        <f>Input!C10*(1+Input!C11/100)^INT((A144-1)/12)</f>
        <v/>
      </c>
      <c r="E144" s="112">
        <f>IF(A144&lt;=Input!$C$9*12, Input!$C$19-D144, IF(Input!$C$15="Yes", Input!$C$19-D144, -D144))</f>
        <v/>
      </c>
      <c r="F144" s="112">
        <f>F143*(1+Input!$C$13/100/12)+E144</f>
        <v/>
      </c>
      <c r="G144" s="112">
        <f>G143*(1+Input!$C$13/100/12)+IF(AND(A144&gt;Input!$C$9*12, Input!$C$15="Yes"), Input!$C$19, 0)</f>
        <v/>
      </c>
    </row>
    <row r="145">
      <c r="A145" s="111">
        <f>A144+1</f>
        <v/>
      </c>
      <c r="B145" s="111">
        <f>INT((A145-1)/12)+1</f>
        <v/>
      </c>
      <c r="C145" s="112">
        <f>IF(A145&lt;=Input!C9*12, Input!C19, 0)</f>
        <v/>
      </c>
      <c r="D145" s="112">
        <f>Input!C10*(1+Input!C11/100)^INT((A145-1)/12)</f>
        <v/>
      </c>
      <c r="E145" s="112">
        <f>IF(A145&lt;=Input!$C$9*12, Input!$C$19-D145, IF(Input!$C$15="Yes", Input!$C$19-D145, -D145))</f>
        <v/>
      </c>
      <c r="F145" s="112">
        <f>F144*(1+Input!$C$13/100/12)+E145</f>
        <v/>
      </c>
      <c r="G145" s="112">
        <f>G144*(1+Input!$C$13/100/12)+IF(AND(A145&gt;Input!$C$9*12, Input!$C$15="Yes"), Input!$C$19, 0)</f>
        <v/>
      </c>
    </row>
    <row r="146">
      <c r="A146" s="111">
        <f>A145+1</f>
        <v/>
      </c>
      <c r="B146" s="111">
        <f>INT((A146-1)/12)+1</f>
        <v/>
      </c>
      <c r="C146" s="112">
        <f>IF(A146&lt;=Input!C9*12, Input!C19, 0)</f>
        <v/>
      </c>
      <c r="D146" s="112">
        <f>Input!C10*(1+Input!C11/100)^INT((A146-1)/12)</f>
        <v/>
      </c>
      <c r="E146" s="112">
        <f>IF(A146&lt;=Input!$C$9*12, Input!$C$19-D146, IF(Input!$C$15="Yes", Input!$C$19-D146, -D146))</f>
        <v/>
      </c>
      <c r="F146" s="112">
        <f>F145*(1+Input!$C$13/100/12)+E146</f>
        <v/>
      </c>
      <c r="G146" s="112">
        <f>G145*(1+Input!$C$13/100/12)+IF(AND(A146&gt;Input!$C$9*12, Input!$C$15="Yes"), Input!$C$19, 0)</f>
        <v/>
      </c>
    </row>
    <row r="147">
      <c r="A147" s="111">
        <f>A146+1</f>
        <v/>
      </c>
      <c r="B147" s="111">
        <f>INT((A147-1)/12)+1</f>
        <v/>
      </c>
      <c r="C147" s="112">
        <f>IF(A147&lt;=Input!C9*12, Input!C19, 0)</f>
        <v/>
      </c>
      <c r="D147" s="112">
        <f>Input!C10*(1+Input!C11/100)^INT((A147-1)/12)</f>
        <v/>
      </c>
      <c r="E147" s="112">
        <f>IF(A147&lt;=Input!$C$9*12, Input!$C$19-D147, IF(Input!$C$15="Yes", Input!$C$19-D147, -D147))</f>
        <v/>
      </c>
      <c r="F147" s="112">
        <f>F146*(1+Input!$C$13/100/12)+E147</f>
        <v/>
      </c>
      <c r="G147" s="112">
        <f>G146*(1+Input!$C$13/100/12)+IF(AND(A147&gt;Input!$C$9*12, Input!$C$15="Yes"), Input!$C$19, 0)</f>
        <v/>
      </c>
    </row>
    <row r="148">
      <c r="A148" s="111">
        <f>A147+1</f>
        <v/>
      </c>
      <c r="B148" s="111">
        <f>INT((A148-1)/12)+1</f>
        <v/>
      </c>
      <c r="C148" s="112">
        <f>IF(A148&lt;=Input!C9*12, Input!C19, 0)</f>
        <v/>
      </c>
      <c r="D148" s="112">
        <f>Input!C10*(1+Input!C11/100)^INT((A148-1)/12)</f>
        <v/>
      </c>
      <c r="E148" s="112">
        <f>IF(A148&lt;=Input!$C$9*12, Input!$C$19-D148, IF(Input!$C$15="Yes", Input!$C$19-D148, -D148))</f>
        <v/>
      </c>
      <c r="F148" s="112">
        <f>F147*(1+Input!$C$13/100/12)+E148</f>
        <v/>
      </c>
      <c r="G148" s="112">
        <f>G147*(1+Input!$C$13/100/12)+IF(AND(A148&gt;Input!$C$9*12, Input!$C$15="Yes"), Input!$C$19, 0)</f>
        <v/>
      </c>
    </row>
    <row r="149">
      <c r="A149" s="111">
        <f>A148+1</f>
        <v/>
      </c>
      <c r="B149" s="111">
        <f>INT((A149-1)/12)+1</f>
        <v/>
      </c>
      <c r="C149" s="112">
        <f>IF(A149&lt;=Input!C9*12, Input!C19, 0)</f>
        <v/>
      </c>
      <c r="D149" s="112">
        <f>Input!C10*(1+Input!C11/100)^INT((A149-1)/12)</f>
        <v/>
      </c>
      <c r="E149" s="112">
        <f>IF(A149&lt;=Input!$C$9*12, Input!$C$19-D149, IF(Input!$C$15="Yes", Input!$C$19-D149, -D149))</f>
        <v/>
      </c>
      <c r="F149" s="112">
        <f>F148*(1+Input!$C$13/100/12)+E149</f>
        <v/>
      </c>
      <c r="G149" s="112">
        <f>G148*(1+Input!$C$13/100/12)+IF(AND(A149&gt;Input!$C$9*12, Input!$C$15="Yes"), Input!$C$19, 0)</f>
        <v/>
      </c>
    </row>
    <row r="150">
      <c r="A150" s="111">
        <f>A149+1</f>
        <v/>
      </c>
      <c r="B150" s="111">
        <f>INT((A150-1)/12)+1</f>
        <v/>
      </c>
      <c r="C150" s="112">
        <f>IF(A150&lt;=Input!C9*12, Input!C19, 0)</f>
        <v/>
      </c>
      <c r="D150" s="112">
        <f>Input!C10*(1+Input!C11/100)^INT((A150-1)/12)</f>
        <v/>
      </c>
      <c r="E150" s="112">
        <f>IF(A150&lt;=Input!$C$9*12, Input!$C$19-D150, IF(Input!$C$15="Yes", Input!$C$19-D150, -D150))</f>
        <v/>
      </c>
      <c r="F150" s="112">
        <f>F149*(1+Input!$C$13/100/12)+E150</f>
        <v/>
      </c>
      <c r="G150" s="112">
        <f>G149*(1+Input!$C$13/100/12)+IF(AND(A150&gt;Input!$C$9*12, Input!$C$15="Yes"), Input!$C$19, 0)</f>
        <v/>
      </c>
    </row>
    <row r="151">
      <c r="A151" s="111">
        <f>A150+1</f>
        <v/>
      </c>
      <c r="B151" s="111">
        <f>INT((A151-1)/12)+1</f>
        <v/>
      </c>
      <c r="C151" s="112">
        <f>IF(A151&lt;=Input!C9*12, Input!C19, 0)</f>
        <v/>
      </c>
      <c r="D151" s="112">
        <f>Input!C10*(1+Input!C11/100)^INT((A151-1)/12)</f>
        <v/>
      </c>
      <c r="E151" s="112">
        <f>IF(A151&lt;=Input!$C$9*12, Input!$C$19-D151, IF(Input!$C$15="Yes", Input!$C$19-D151, -D151))</f>
        <v/>
      </c>
      <c r="F151" s="112">
        <f>F150*(1+Input!$C$13/100/12)+E151</f>
        <v/>
      </c>
      <c r="G151" s="112">
        <f>G150*(1+Input!$C$13/100/12)+IF(AND(A151&gt;Input!$C$9*12, Input!$C$15="Yes"), Input!$C$19, 0)</f>
        <v/>
      </c>
    </row>
    <row r="152">
      <c r="A152" s="111">
        <f>A151+1</f>
        <v/>
      </c>
      <c r="B152" s="111">
        <f>INT((A152-1)/12)+1</f>
        <v/>
      </c>
      <c r="C152" s="112">
        <f>IF(A152&lt;=Input!C9*12, Input!C19, 0)</f>
        <v/>
      </c>
      <c r="D152" s="112">
        <f>Input!C10*(1+Input!C11/100)^INT((A152-1)/12)</f>
        <v/>
      </c>
      <c r="E152" s="112">
        <f>IF(A152&lt;=Input!$C$9*12, Input!$C$19-D152, IF(Input!$C$15="Yes", Input!$C$19-D152, -D152))</f>
        <v/>
      </c>
      <c r="F152" s="112">
        <f>F151*(1+Input!$C$13/100/12)+E152</f>
        <v/>
      </c>
      <c r="G152" s="112">
        <f>G151*(1+Input!$C$13/100/12)+IF(AND(A152&gt;Input!$C$9*12, Input!$C$15="Yes"), Input!$C$19, 0)</f>
        <v/>
      </c>
    </row>
    <row r="153">
      <c r="A153" s="111">
        <f>A152+1</f>
        <v/>
      </c>
      <c r="B153" s="111">
        <f>INT((A153-1)/12)+1</f>
        <v/>
      </c>
      <c r="C153" s="112">
        <f>IF(A153&lt;=Input!C9*12, Input!C19, 0)</f>
        <v/>
      </c>
      <c r="D153" s="112">
        <f>Input!C10*(1+Input!C11/100)^INT((A153-1)/12)</f>
        <v/>
      </c>
      <c r="E153" s="112">
        <f>IF(A153&lt;=Input!$C$9*12, Input!$C$19-D153, IF(Input!$C$15="Yes", Input!$C$19-D153, -D153))</f>
        <v/>
      </c>
      <c r="F153" s="112">
        <f>F152*(1+Input!$C$13/100/12)+E153</f>
        <v/>
      </c>
      <c r="G153" s="112">
        <f>G152*(1+Input!$C$13/100/12)+IF(AND(A153&gt;Input!$C$9*12, Input!$C$15="Yes"), Input!$C$19, 0)</f>
        <v/>
      </c>
    </row>
    <row r="154">
      <c r="A154" s="111">
        <f>A153+1</f>
        <v/>
      </c>
      <c r="B154" s="111">
        <f>INT((A154-1)/12)+1</f>
        <v/>
      </c>
      <c r="C154" s="112">
        <f>IF(A154&lt;=Input!C9*12, Input!C19, 0)</f>
        <v/>
      </c>
      <c r="D154" s="112">
        <f>Input!C10*(1+Input!C11/100)^INT((A154-1)/12)</f>
        <v/>
      </c>
      <c r="E154" s="112">
        <f>IF(A154&lt;=Input!$C$9*12, Input!$C$19-D154, IF(Input!$C$15="Yes", Input!$C$19-D154, -D154))</f>
        <v/>
      </c>
      <c r="F154" s="112">
        <f>F153*(1+Input!$C$13/100/12)+E154</f>
        <v/>
      </c>
      <c r="G154" s="112">
        <f>G153*(1+Input!$C$13/100/12)+IF(AND(A154&gt;Input!$C$9*12, Input!$C$15="Yes"), Input!$C$19, 0)</f>
        <v/>
      </c>
    </row>
    <row r="155">
      <c r="A155" s="111">
        <f>A154+1</f>
        <v/>
      </c>
      <c r="B155" s="111">
        <f>INT((A155-1)/12)+1</f>
        <v/>
      </c>
      <c r="C155" s="112">
        <f>IF(A155&lt;=Input!C9*12, Input!C19, 0)</f>
        <v/>
      </c>
      <c r="D155" s="112">
        <f>Input!C10*(1+Input!C11/100)^INT((A155-1)/12)</f>
        <v/>
      </c>
      <c r="E155" s="112">
        <f>IF(A155&lt;=Input!$C$9*12, Input!$C$19-D155, IF(Input!$C$15="Yes", Input!$C$19-D155, -D155))</f>
        <v/>
      </c>
      <c r="F155" s="112">
        <f>F154*(1+Input!$C$13/100/12)+E155</f>
        <v/>
      </c>
      <c r="G155" s="112">
        <f>G154*(1+Input!$C$13/100/12)+IF(AND(A155&gt;Input!$C$9*12, Input!$C$15="Yes"), Input!$C$19, 0)</f>
        <v/>
      </c>
    </row>
    <row r="156">
      <c r="A156" s="111">
        <f>A155+1</f>
        <v/>
      </c>
      <c r="B156" s="111">
        <f>INT((A156-1)/12)+1</f>
        <v/>
      </c>
      <c r="C156" s="112">
        <f>IF(A156&lt;=Input!C9*12, Input!C19, 0)</f>
        <v/>
      </c>
      <c r="D156" s="112">
        <f>Input!C10*(1+Input!C11/100)^INT((A156-1)/12)</f>
        <v/>
      </c>
      <c r="E156" s="112">
        <f>IF(A156&lt;=Input!$C$9*12, Input!$C$19-D156, IF(Input!$C$15="Yes", Input!$C$19-D156, -D156))</f>
        <v/>
      </c>
      <c r="F156" s="112">
        <f>F155*(1+Input!$C$13/100/12)+E156</f>
        <v/>
      </c>
      <c r="G156" s="112">
        <f>G155*(1+Input!$C$13/100/12)+IF(AND(A156&gt;Input!$C$9*12, Input!$C$15="Yes"), Input!$C$19, 0)</f>
        <v/>
      </c>
    </row>
    <row r="157">
      <c r="A157" s="111">
        <f>A156+1</f>
        <v/>
      </c>
      <c r="B157" s="111">
        <f>INT((A157-1)/12)+1</f>
        <v/>
      </c>
      <c r="C157" s="112">
        <f>IF(A157&lt;=Input!C9*12, Input!C19, 0)</f>
        <v/>
      </c>
      <c r="D157" s="112">
        <f>Input!C10*(1+Input!C11/100)^INT((A157-1)/12)</f>
        <v/>
      </c>
      <c r="E157" s="112">
        <f>IF(A157&lt;=Input!$C$9*12, Input!$C$19-D157, IF(Input!$C$15="Yes", Input!$C$19-D157, -D157))</f>
        <v/>
      </c>
      <c r="F157" s="112">
        <f>F156*(1+Input!$C$13/100/12)+E157</f>
        <v/>
      </c>
      <c r="G157" s="112">
        <f>G156*(1+Input!$C$13/100/12)+IF(AND(A157&gt;Input!$C$9*12, Input!$C$15="Yes"), Input!$C$19, 0)</f>
        <v/>
      </c>
    </row>
    <row r="158">
      <c r="A158" s="111">
        <f>A157+1</f>
        <v/>
      </c>
      <c r="B158" s="111">
        <f>INT((A158-1)/12)+1</f>
        <v/>
      </c>
      <c r="C158" s="112">
        <f>IF(A158&lt;=Input!C9*12, Input!C19, 0)</f>
        <v/>
      </c>
      <c r="D158" s="112">
        <f>Input!C10*(1+Input!C11/100)^INT((A158-1)/12)</f>
        <v/>
      </c>
      <c r="E158" s="112">
        <f>IF(A158&lt;=Input!$C$9*12, Input!$C$19-D158, IF(Input!$C$15="Yes", Input!$C$19-D158, -D158))</f>
        <v/>
      </c>
      <c r="F158" s="112">
        <f>F157*(1+Input!$C$13/100/12)+E158</f>
        <v/>
      </c>
      <c r="G158" s="112">
        <f>G157*(1+Input!$C$13/100/12)+IF(AND(A158&gt;Input!$C$9*12, Input!$C$15="Yes"), Input!$C$19, 0)</f>
        <v/>
      </c>
    </row>
    <row r="159">
      <c r="A159" s="111">
        <f>A158+1</f>
        <v/>
      </c>
      <c r="B159" s="111">
        <f>INT((A159-1)/12)+1</f>
        <v/>
      </c>
      <c r="C159" s="112">
        <f>IF(A159&lt;=Input!C9*12, Input!C19, 0)</f>
        <v/>
      </c>
      <c r="D159" s="112">
        <f>Input!C10*(1+Input!C11/100)^INT((A159-1)/12)</f>
        <v/>
      </c>
      <c r="E159" s="112">
        <f>IF(A159&lt;=Input!$C$9*12, Input!$C$19-D159, IF(Input!$C$15="Yes", Input!$C$19-D159, -D159))</f>
        <v/>
      </c>
      <c r="F159" s="112">
        <f>F158*(1+Input!$C$13/100/12)+E159</f>
        <v/>
      </c>
      <c r="G159" s="112">
        <f>G158*(1+Input!$C$13/100/12)+IF(AND(A159&gt;Input!$C$9*12, Input!$C$15="Yes"), Input!$C$19, 0)</f>
        <v/>
      </c>
    </row>
    <row r="160">
      <c r="A160" s="111">
        <f>A159+1</f>
        <v/>
      </c>
      <c r="B160" s="111">
        <f>INT((A160-1)/12)+1</f>
        <v/>
      </c>
      <c r="C160" s="112">
        <f>IF(A160&lt;=Input!C9*12, Input!C19, 0)</f>
        <v/>
      </c>
      <c r="D160" s="112">
        <f>Input!C10*(1+Input!C11/100)^INT((A160-1)/12)</f>
        <v/>
      </c>
      <c r="E160" s="112">
        <f>IF(A160&lt;=Input!$C$9*12, Input!$C$19-D160, IF(Input!$C$15="Yes", Input!$C$19-D160, -D160))</f>
        <v/>
      </c>
      <c r="F160" s="112">
        <f>F159*(1+Input!$C$13/100/12)+E160</f>
        <v/>
      </c>
      <c r="G160" s="112">
        <f>G159*(1+Input!$C$13/100/12)+IF(AND(A160&gt;Input!$C$9*12, Input!$C$15="Yes"), Input!$C$19, 0)</f>
        <v/>
      </c>
    </row>
    <row r="161">
      <c r="A161" s="111">
        <f>A160+1</f>
        <v/>
      </c>
      <c r="B161" s="111">
        <f>INT((A161-1)/12)+1</f>
        <v/>
      </c>
      <c r="C161" s="112">
        <f>IF(A161&lt;=Input!C9*12, Input!C19, 0)</f>
        <v/>
      </c>
      <c r="D161" s="112">
        <f>Input!C10*(1+Input!C11/100)^INT((A161-1)/12)</f>
        <v/>
      </c>
      <c r="E161" s="112">
        <f>IF(A161&lt;=Input!$C$9*12, Input!$C$19-D161, IF(Input!$C$15="Yes", Input!$C$19-D161, -D161))</f>
        <v/>
      </c>
      <c r="F161" s="112">
        <f>F160*(1+Input!$C$13/100/12)+E161</f>
        <v/>
      </c>
      <c r="G161" s="112">
        <f>G160*(1+Input!$C$13/100/12)+IF(AND(A161&gt;Input!$C$9*12, Input!$C$15="Yes"), Input!$C$19, 0)</f>
        <v/>
      </c>
    </row>
    <row r="162">
      <c r="A162" s="111">
        <f>A161+1</f>
        <v/>
      </c>
      <c r="B162" s="111">
        <f>INT((A162-1)/12)+1</f>
        <v/>
      </c>
      <c r="C162" s="112">
        <f>IF(A162&lt;=Input!C9*12, Input!C19, 0)</f>
        <v/>
      </c>
      <c r="D162" s="112">
        <f>Input!C10*(1+Input!C11/100)^INT((A162-1)/12)</f>
        <v/>
      </c>
      <c r="E162" s="112">
        <f>IF(A162&lt;=Input!$C$9*12, Input!$C$19-D162, IF(Input!$C$15="Yes", Input!$C$19-D162, -D162))</f>
        <v/>
      </c>
      <c r="F162" s="112">
        <f>F161*(1+Input!$C$13/100/12)+E162</f>
        <v/>
      </c>
      <c r="G162" s="112">
        <f>G161*(1+Input!$C$13/100/12)+IF(AND(A162&gt;Input!$C$9*12, Input!$C$15="Yes"), Input!$C$19, 0)</f>
        <v/>
      </c>
    </row>
    <row r="163">
      <c r="A163" s="111">
        <f>A162+1</f>
        <v/>
      </c>
      <c r="B163" s="111">
        <f>INT((A163-1)/12)+1</f>
        <v/>
      </c>
      <c r="C163" s="112">
        <f>IF(A163&lt;=Input!C9*12, Input!C19, 0)</f>
        <v/>
      </c>
      <c r="D163" s="112">
        <f>Input!C10*(1+Input!C11/100)^INT((A163-1)/12)</f>
        <v/>
      </c>
      <c r="E163" s="112">
        <f>IF(A163&lt;=Input!$C$9*12, Input!$C$19-D163, IF(Input!$C$15="Yes", Input!$C$19-D163, -D163))</f>
        <v/>
      </c>
      <c r="F163" s="112">
        <f>F162*(1+Input!$C$13/100/12)+E163</f>
        <v/>
      </c>
      <c r="G163" s="112">
        <f>G162*(1+Input!$C$13/100/12)+IF(AND(A163&gt;Input!$C$9*12, Input!$C$15="Yes"), Input!$C$19, 0)</f>
        <v/>
      </c>
    </row>
    <row r="164">
      <c r="A164" s="111">
        <f>A163+1</f>
        <v/>
      </c>
      <c r="B164" s="111">
        <f>INT((A164-1)/12)+1</f>
        <v/>
      </c>
      <c r="C164" s="112">
        <f>IF(A164&lt;=Input!C9*12, Input!C19, 0)</f>
        <v/>
      </c>
      <c r="D164" s="112">
        <f>Input!C10*(1+Input!C11/100)^INT((A164-1)/12)</f>
        <v/>
      </c>
      <c r="E164" s="112">
        <f>IF(A164&lt;=Input!$C$9*12, Input!$C$19-D164, IF(Input!$C$15="Yes", Input!$C$19-D164, -D164))</f>
        <v/>
      </c>
      <c r="F164" s="112">
        <f>F163*(1+Input!$C$13/100/12)+E164</f>
        <v/>
      </c>
      <c r="G164" s="112">
        <f>G163*(1+Input!$C$13/100/12)+IF(AND(A164&gt;Input!$C$9*12, Input!$C$15="Yes"), Input!$C$19, 0)</f>
        <v/>
      </c>
    </row>
    <row r="165">
      <c r="A165" s="111">
        <f>A164+1</f>
        <v/>
      </c>
      <c r="B165" s="111">
        <f>INT((A165-1)/12)+1</f>
        <v/>
      </c>
      <c r="C165" s="112">
        <f>IF(A165&lt;=Input!C9*12, Input!C19, 0)</f>
        <v/>
      </c>
      <c r="D165" s="112">
        <f>Input!C10*(1+Input!C11/100)^INT((A165-1)/12)</f>
        <v/>
      </c>
      <c r="E165" s="112">
        <f>IF(A165&lt;=Input!$C$9*12, Input!$C$19-D165, IF(Input!$C$15="Yes", Input!$C$19-D165, -D165))</f>
        <v/>
      </c>
      <c r="F165" s="112">
        <f>F164*(1+Input!$C$13/100/12)+E165</f>
        <v/>
      </c>
      <c r="G165" s="112">
        <f>G164*(1+Input!$C$13/100/12)+IF(AND(A165&gt;Input!$C$9*12, Input!$C$15="Yes"), Input!$C$19, 0)</f>
        <v/>
      </c>
    </row>
    <row r="166">
      <c r="A166" s="111">
        <f>A165+1</f>
        <v/>
      </c>
      <c r="B166" s="111">
        <f>INT((A166-1)/12)+1</f>
        <v/>
      </c>
      <c r="C166" s="112">
        <f>IF(A166&lt;=Input!C9*12, Input!C19, 0)</f>
        <v/>
      </c>
      <c r="D166" s="112">
        <f>Input!C10*(1+Input!C11/100)^INT((A166-1)/12)</f>
        <v/>
      </c>
      <c r="E166" s="112">
        <f>IF(A166&lt;=Input!$C$9*12, Input!$C$19-D166, IF(Input!$C$15="Yes", Input!$C$19-D166, -D166))</f>
        <v/>
      </c>
      <c r="F166" s="112">
        <f>F165*(1+Input!$C$13/100/12)+E166</f>
        <v/>
      </c>
      <c r="G166" s="112">
        <f>G165*(1+Input!$C$13/100/12)+IF(AND(A166&gt;Input!$C$9*12, Input!$C$15="Yes"), Input!$C$19, 0)</f>
        <v/>
      </c>
    </row>
    <row r="167">
      <c r="A167" s="111">
        <f>A166+1</f>
        <v/>
      </c>
      <c r="B167" s="111">
        <f>INT((A167-1)/12)+1</f>
        <v/>
      </c>
      <c r="C167" s="112">
        <f>IF(A167&lt;=Input!C9*12, Input!C19, 0)</f>
        <v/>
      </c>
      <c r="D167" s="112">
        <f>Input!C10*(1+Input!C11/100)^INT((A167-1)/12)</f>
        <v/>
      </c>
      <c r="E167" s="112">
        <f>IF(A167&lt;=Input!$C$9*12, Input!$C$19-D167, IF(Input!$C$15="Yes", Input!$C$19-D167, -D167))</f>
        <v/>
      </c>
      <c r="F167" s="112">
        <f>F166*(1+Input!$C$13/100/12)+E167</f>
        <v/>
      </c>
      <c r="G167" s="112">
        <f>G166*(1+Input!$C$13/100/12)+IF(AND(A167&gt;Input!$C$9*12, Input!$C$15="Yes"), Input!$C$19, 0)</f>
        <v/>
      </c>
    </row>
    <row r="168">
      <c r="A168" s="111">
        <f>A167+1</f>
        <v/>
      </c>
      <c r="B168" s="111">
        <f>INT((A168-1)/12)+1</f>
        <v/>
      </c>
      <c r="C168" s="112">
        <f>IF(A168&lt;=Input!C9*12, Input!C19, 0)</f>
        <v/>
      </c>
      <c r="D168" s="112">
        <f>Input!C10*(1+Input!C11/100)^INT((A168-1)/12)</f>
        <v/>
      </c>
      <c r="E168" s="112">
        <f>IF(A168&lt;=Input!$C$9*12, Input!$C$19-D168, IF(Input!$C$15="Yes", Input!$C$19-D168, -D168))</f>
        <v/>
      </c>
      <c r="F168" s="112">
        <f>F167*(1+Input!$C$13/100/12)+E168</f>
        <v/>
      </c>
      <c r="G168" s="112">
        <f>G167*(1+Input!$C$13/100/12)+IF(AND(A168&gt;Input!$C$9*12, Input!$C$15="Yes"), Input!$C$19, 0)</f>
        <v/>
      </c>
    </row>
    <row r="169">
      <c r="A169" s="111">
        <f>A168+1</f>
        <v/>
      </c>
      <c r="B169" s="111">
        <f>INT((A169-1)/12)+1</f>
        <v/>
      </c>
      <c r="C169" s="112">
        <f>IF(A169&lt;=Input!C9*12, Input!C19, 0)</f>
        <v/>
      </c>
      <c r="D169" s="112">
        <f>Input!C10*(1+Input!C11/100)^INT((A169-1)/12)</f>
        <v/>
      </c>
      <c r="E169" s="112">
        <f>IF(A169&lt;=Input!$C$9*12, Input!$C$19-D169, IF(Input!$C$15="Yes", Input!$C$19-D169, -D169))</f>
        <v/>
      </c>
      <c r="F169" s="112">
        <f>F168*(1+Input!$C$13/100/12)+E169</f>
        <v/>
      </c>
      <c r="G169" s="112">
        <f>G168*(1+Input!$C$13/100/12)+IF(AND(A169&gt;Input!$C$9*12, Input!$C$15="Yes"), Input!$C$19, 0)</f>
        <v/>
      </c>
    </row>
    <row r="170">
      <c r="A170" s="111">
        <f>A169+1</f>
        <v/>
      </c>
      <c r="B170" s="111">
        <f>INT((A170-1)/12)+1</f>
        <v/>
      </c>
      <c r="C170" s="112">
        <f>IF(A170&lt;=Input!C9*12, Input!C19, 0)</f>
        <v/>
      </c>
      <c r="D170" s="112">
        <f>Input!C10*(1+Input!C11/100)^INT((A170-1)/12)</f>
        <v/>
      </c>
      <c r="E170" s="112">
        <f>IF(A170&lt;=Input!$C$9*12, Input!$C$19-D170, IF(Input!$C$15="Yes", Input!$C$19-D170, -D170))</f>
        <v/>
      </c>
      <c r="F170" s="112">
        <f>F169*(1+Input!$C$13/100/12)+E170</f>
        <v/>
      </c>
      <c r="G170" s="112">
        <f>G169*(1+Input!$C$13/100/12)+IF(AND(A170&gt;Input!$C$9*12, Input!$C$15="Yes"), Input!$C$19, 0)</f>
        <v/>
      </c>
    </row>
    <row r="171">
      <c r="A171" s="111">
        <f>A170+1</f>
        <v/>
      </c>
      <c r="B171" s="111">
        <f>INT((A171-1)/12)+1</f>
        <v/>
      </c>
      <c r="C171" s="112">
        <f>IF(A171&lt;=Input!C9*12, Input!C19, 0)</f>
        <v/>
      </c>
      <c r="D171" s="112">
        <f>Input!C10*(1+Input!C11/100)^INT((A171-1)/12)</f>
        <v/>
      </c>
      <c r="E171" s="112">
        <f>IF(A171&lt;=Input!$C$9*12, Input!$C$19-D171, IF(Input!$C$15="Yes", Input!$C$19-D171, -D171))</f>
        <v/>
      </c>
      <c r="F171" s="112">
        <f>F170*(1+Input!$C$13/100/12)+E171</f>
        <v/>
      </c>
      <c r="G171" s="112">
        <f>G170*(1+Input!$C$13/100/12)+IF(AND(A171&gt;Input!$C$9*12, Input!$C$15="Yes"), Input!$C$19, 0)</f>
        <v/>
      </c>
    </row>
    <row r="172">
      <c r="A172" s="111">
        <f>A171+1</f>
        <v/>
      </c>
      <c r="B172" s="111">
        <f>INT((A172-1)/12)+1</f>
        <v/>
      </c>
      <c r="C172" s="112">
        <f>IF(A172&lt;=Input!C9*12, Input!C19, 0)</f>
        <v/>
      </c>
      <c r="D172" s="112">
        <f>Input!C10*(1+Input!C11/100)^INT((A172-1)/12)</f>
        <v/>
      </c>
      <c r="E172" s="112">
        <f>IF(A172&lt;=Input!$C$9*12, Input!$C$19-D172, IF(Input!$C$15="Yes", Input!$C$19-D172, -D172))</f>
        <v/>
      </c>
      <c r="F172" s="112">
        <f>F171*(1+Input!$C$13/100/12)+E172</f>
        <v/>
      </c>
      <c r="G172" s="112">
        <f>G171*(1+Input!$C$13/100/12)+IF(AND(A172&gt;Input!$C$9*12, Input!$C$15="Yes"), Input!$C$19, 0)</f>
        <v/>
      </c>
    </row>
    <row r="173">
      <c r="A173" s="111">
        <f>A172+1</f>
        <v/>
      </c>
      <c r="B173" s="111">
        <f>INT((A173-1)/12)+1</f>
        <v/>
      </c>
      <c r="C173" s="112">
        <f>IF(A173&lt;=Input!C9*12, Input!C19, 0)</f>
        <v/>
      </c>
      <c r="D173" s="112">
        <f>Input!C10*(1+Input!C11/100)^INT((A173-1)/12)</f>
        <v/>
      </c>
      <c r="E173" s="112">
        <f>IF(A173&lt;=Input!$C$9*12, Input!$C$19-D173, IF(Input!$C$15="Yes", Input!$C$19-D173, -D173))</f>
        <v/>
      </c>
      <c r="F173" s="112">
        <f>F172*(1+Input!$C$13/100/12)+E173</f>
        <v/>
      </c>
      <c r="G173" s="112">
        <f>G172*(1+Input!$C$13/100/12)+IF(AND(A173&gt;Input!$C$9*12, Input!$C$15="Yes"), Input!$C$19, 0)</f>
        <v/>
      </c>
    </row>
    <row r="174">
      <c r="A174" s="111">
        <f>A173+1</f>
        <v/>
      </c>
      <c r="B174" s="111">
        <f>INT((A174-1)/12)+1</f>
        <v/>
      </c>
      <c r="C174" s="112">
        <f>IF(A174&lt;=Input!C9*12, Input!C19, 0)</f>
        <v/>
      </c>
      <c r="D174" s="112">
        <f>Input!C10*(1+Input!C11/100)^INT((A174-1)/12)</f>
        <v/>
      </c>
      <c r="E174" s="112">
        <f>IF(A174&lt;=Input!$C$9*12, Input!$C$19-D174, IF(Input!$C$15="Yes", Input!$C$19-D174, -D174))</f>
        <v/>
      </c>
      <c r="F174" s="112">
        <f>F173*(1+Input!$C$13/100/12)+E174</f>
        <v/>
      </c>
      <c r="G174" s="112">
        <f>G173*(1+Input!$C$13/100/12)+IF(AND(A174&gt;Input!$C$9*12, Input!$C$15="Yes"), Input!$C$19, 0)</f>
        <v/>
      </c>
    </row>
    <row r="175">
      <c r="A175" s="111">
        <f>A174+1</f>
        <v/>
      </c>
      <c r="B175" s="111">
        <f>INT((A175-1)/12)+1</f>
        <v/>
      </c>
      <c r="C175" s="112">
        <f>IF(A175&lt;=Input!C9*12, Input!C19, 0)</f>
        <v/>
      </c>
      <c r="D175" s="112">
        <f>Input!C10*(1+Input!C11/100)^INT((A175-1)/12)</f>
        <v/>
      </c>
      <c r="E175" s="112">
        <f>IF(A175&lt;=Input!$C$9*12, Input!$C$19-D175, IF(Input!$C$15="Yes", Input!$C$19-D175, -D175))</f>
        <v/>
      </c>
      <c r="F175" s="112">
        <f>F174*(1+Input!$C$13/100/12)+E175</f>
        <v/>
      </c>
      <c r="G175" s="112">
        <f>G174*(1+Input!$C$13/100/12)+IF(AND(A175&gt;Input!$C$9*12, Input!$C$15="Yes"), Input!$C$19, 0)</f>
        <v/>
      </c>
    </row>
    <row r="176">
      <c r="A176" s="111">
        <f>A175+1</f>
        <v/>
      </c>
      <c r="B176" s="111">
        <f>INT((A176-1)/12)+1</f>
        <v/>
      </c>
      <c r="C176" s="112">
        <f>IF(A176&lt;=Input!C9*12, Input!C19, 0)</f>
        <v/>
      </c>
      <c r="D176" s="112">
        <f>Input!C10*(1+Input!C11/100)^INT((A176-1)/12)</f>
        <v/>
      </c>
      <c r="E176" s="112">
        <f>IF(A176&lt;=Input!$C$9*12, Input!$C$19-D176, IF(Input!$C$15="Yes", Input!$C$19-D176, -D176))</f>
        <v/>
      </c>
      <c r="F176" s="112">
        <f>F175*(1+Input!$C$13/100/12)+E176</f>
        <v/>
      </c>
      <c r="G176" s="112">
        <f>G175*(1+Input!$C$13/100/12)+IF(AND(A176&gt;Input!$C$9*12, Input!$C$15="Yes"), Input!$C$19, 0)</f>
        <v/>
      </c>
    </row>
    <row r="177">
      <c r="A177" s="111">
        <f>A176+1</f>
        <v/>
      </c>
      <c r="B177" s="111">
        <f>INT((A177-1)/12)+1</f>
        <v/>
      </c>
      <c r="C177" s="112">
        <f>IF(A177&lt;=Input!C9*12, Input!C19, 0)</f>
        <v/>
      </c>
      <c r="D177" s="112">
        <f>Input!C10*(1+Input!C11/100)^INT((A177-1)/12)</f>
        <v/>
      </c>
      <c r="E177" s="112">
        <f>IF(A177&lt;=Input!$C$9*12, Input!$C$19-D177, IF(Input!$C$15="Yes", Input!$C$19-D177, -D177))</f>
        <v/>
      </c>
      <c r="F177" s="112">
        <f>F176*(1+Input!$C$13/100/12)+E177</f>
        <v/>
      </c>
      <c r="G177" s="112">
        <f>G176*(1+Input!$C$13/100/12)+IF(AND(A177&gt;Input!$C$9*12, Input!$C$15="Yes"), Input!$C$19, 0)</f>
        <v/>
      </c>
    </row>
    <row r="178">
      <c r="A178" s="111">
        <f>A177+1</f>
        <v/>
      </c>
      <c r="B178" s="111">
        <f>INT((A178-1)/12)+1</f>
        <v/>
      </c>
      <c r="C178" s="112">
        <f>IF(A178&lt;=Input!C9*12, Input!C19, 0)</f>
        <v/>
      </c>
      <c r="D178" s="112">
        <f>Input!C10*(1+Input!C11/100)^INT((A178-1)/12)</f>
        <v/>
      </c>
      <c r="E178" s="112">
        <f>IF(A178&lt;=Input!$C$9*12, Input!$C$19-D178, IF(Input!$C$15="Yes", Input!$C$19-D178, -D178))</f>
        <v/>
      </c>
      <c r="F178" s="112">
        <f>F177*(1+Input!$C$13/100/12)+E178</f>
        <v/>
      </c>
      <c r="G178" s="112">
        <f>G177*(1+Input!$C$13/100/12)+IF(AND(A178&gt;Input!$C$9*12, Input!$C$15="Yes"), Input!$C$19, 0)</f>
        <v/>
      </c>
    </row>
    <row r="179">
      <c r="A179" s="111">
        <f>A178+1</f>
        <v/>
      </c>
      <c r="B179" s="111">
        <f>INT((A179-1)/12)+1</f>
        <v/>
      </c>
      <c r="C179" s="112">
        <f>IF(A179&lt;=Input!C9*12, Input!C19, 0)</f>
        <v/>
      </c>
      <c r="D179" s="112">
        <f>Input!C10*(1+Input!C11/100)^INT((A179-1)/12)</f>
        <v/>
      </c>
      <c r="E179" s="112">
        <f>IF(A179&lt;=Input!$C$9*12, Input!$C$19-D179, IF(Input!$C$15="Yes", Input!$C$19-D179, -D179))</f>
        <v/>
      </c>
      <c r="F179" s="112">
        <f>F178*(1+Input!$C$13/100/12)+E179</f>
        <v/>
      </c>
      <c r="G179" s="112">
        <f>G178*(1+Input!$C$13/100/12)+IF(AND(A179&gt;Input!$C$9*12, Input!$C$15="Yes"), Input!$C$19, 0)</f>
        <v/>
      </c>
    </row>
    <row r="180">
      <c r="A180" s="111">
        <f>A179+1</f>
        <v/>
      </c>
      <c r="B180" s="111">
        <f>INT((A180-1)/12)+1</f>
        <v/>
      </c>
      <c r="C180" s="112">
        <f>IF(A180&lt;=Input!C9*12, Input!C19, 0)</f>
        <v/>
      </c>
      <c r="D180" s="112">
        <f>Input!C10*(1+Input!C11/100)^INT((A180-1)/12)</f>
        <v/>
      </c>
      <c r="E180" s="112">
        <f>IF(A180&lt;=Input!$C$9*12, Input!$C$19-D180, IF(Input!$C$15="Yes", Input!$C$19-D180, -D180))</f>
        <v/>
      </c>
      <c r="F180" s="112">
        <f>F179*(1+Input!$C$13/100/12)+E180</f>
        <v/>
      </c>
      <c r="G180" s="112">
        <f>G179*(1+Input!$C$13/100/12)+IF(AND(A180&gt;Input!$C$9*12, Input!$C$15="Yes"), Input!$C$19, 0)</f>
        <v/>
      </c>
    </row>
    <row r="181">
      <c r="A181" s="111">
        <f>A180+1</f>
        <v/>
      </c>
      <c r="B181" s="111">
        <f>INT((A181-1)/12)+1</f>
        <v/>
      </c>
      <c r="C181" s="112">
        <f>IF(A181&lt;=Input!C9*12, Input!C19, 0)</f>
        <v/>
      </c>
      <c r="D181" s="112">
        <f>Input!C10*(1+Input!C11/100)^INT((A181-1)/12)</f>
        <v/>
      </c>
      <c r="E181" s="112">
        <f>IF(A181&lt;=Input!$C$9*12, Input!$C$19-D181, IF(Input!$C$15="Yes", Input!$C$19-D181, -D181))</f>
        <v/>
      </c>
      <c r="F181" s="112">
        <f>F180*(1+Input!$C$13/100/12)+E181</f>
        <v/>
      </c>
      <c r="G181" s="112">
        <f>G180*(1+Input!$C$13/100/12)+IF(AND(A181&gt;Input!$C$9*12, Input!$C$15="Yes"), Input!$C$19, 0)</f>
        <v/>
      </c>
    </row>
    <row r="182">
      <c r="A182" s="111">
        <f>A181+1</f>
        <v/>
      </c>
      <c r="B182" s="111">
        <f>INT((A182-1)/12)+1</f>
        <v/>
      </c>
      <c r="C182" s="112">
        <f>IF(A182&lt;=Input!C9*12, Input!C19, 0)</f>
        <v/>
      </c>
      <c r="D182" s="112">
        <f>Input!C10*(1+Input!C11/100)^INT((A182-1)/12)</f>
        <v/>
      </c>
      <c r="E182" s="112">
        <f>IF(A182&lt;=Input!$C$9*12, Input!$C$19-D182, IF(Input!$C$15="Yes", Input!$C$19-D182, -D182))</f>
        <v/>
      </c>
      <c r="F182" s="112">
        <f>F181*(1+Input!$C$13/100/12)+E182</f>
        <v/>
      </c>
      <c r="G182" s="112">
        <f>G181*(1+Input!$C$13/100/12)+IF(AND(A182&gt;Input!$C$9*12, Input!$C$15="Yes"), Input!$C$19, 0)</f>
        <v/>
      </c>
    </row>
    <row r="183">
      <c r="A183" s="111">
        <f>A182+1</f>
        <v/>
      </c>
      <c r="B183" s="111">
        <f>INT((A183-1)/12)+1</f>
        <v/>
      </c>
      <c r="C183" s="112">
        <f>IF(A183&lt;=Input!C9*12, Input!C19, 0)</f>
        <v/>
      </c>
      <c r="D183" s="112">
        <f>Input!C10*(1+Input!C11/100)^INT((A183-1)/12)</f>
        <v/>
      </c>
      <c r="E183" s="112">
        <f>IF(A183&lt;=Input!$C$9*12, Input!$C$19-D183, IF(Input!$C$15="Yes", Input!$C$19-D183, -D183))</f>
        <v/>
      </c>
      <c r="F183" s="112">
        <f>F182*(1+Input!$C$13/100/12)+E183</f>
        <v/>
      </c>
      <c r="G183" s="112">
        <f>G182*(1+Input!$C$13/100/12)+IF(AND(A183&gt;Input!$C$9*12, Input!$C$15="Yes"), Input!$C$19, 0)</f>
        <v/>
      </c>
    </row>
    <row r="184">
      <c r="A184" s="111">
        <f>A183+1</f>
        <v/>
      </c>
      <c r="B184" s="111">
        <f>INT((A184-1)/12)+1</f>
        <v/>
      </c>
      <c r="C184" s="112">
        <f>IF(A184&lt;=Input!C9*12, Input!C19, 0)</f>
        <v/>
      </c>
      <c r="D184" s="112">
        <f>Input!C10*(1+Input!C11/100)^INT((A184-1)/12)</f>
        <v/>
      </c>
      <c r="E184" s="112">
        <f>IF(A184&lt;=Input!$C$9*12, Input!$C$19-D184, IF(Input!$C$15="Yes", Input!$C$19-D184, -D184))</f>
        <v/>
      </c>
      <c r="F184" s="112">
        <f>F183*(1+Input!$C$13/100/12)+E184</f>
        <v/>
      </c>
      <c r="G184" s="112">
        <f>G183*(1+Input!$C$13/100/12)+IF(AND(A184&gt;Input!$C$9*12, Input!$C$15="Yes"), Input!$C$19, 0)</f>
        <v/>
      </c>
    </row>
    <row r="185">
      <c r="A185" s="111">
        <f>A184+1</f>
        <v/>
      </c>
      <c r="B185" s="111">
        <f>INT((A185-1)/12)+1</f>
        <v/>
      </c>
      <c r="C185" s="112">
        <f>IF(A185&lt;=Input!C9*12, Input!C19, 0)</f>
        <v/>
      </c>
      <c r="D185" s="112">
        <f>Input!C10*(1+Input!C11/100)^INT((A185-1)/12)</f>
        <v/>
      </c>
      <c r="E185" s="112">
        <f>IF(A185&lt;=Input!$C$9*12, Input!$C$19-D185, IF(Input!$C$15="Yes", Input!$C$19-D185, -D185))</f>
        <v/>
      </c>
      <c r="F185" s="112">
        <f>F184*(1+Input!$C$13/100/12)+E185</f>
        <v/>
      </c>
      <c r="G185" s="112">
        <f>G184*(1+Input!$C$13/100/12)+IF(AND(A185&gt;Input!$C$9*12, Input!$C$15="Yes"), Input!$C$19, 0)</f>
        <v/>
      </c>
    </row>
    <row r="186">
      <c r="A186" s="111">
        <f>A185+1</f>
        <v/>
      </c>
      <c r="B186" s="111">
        <f>INT((A186-1)/12)+1</f>
        <v/>
      </c>
      <c r="C186" s="112">
        <f>IF(A186&lt;=Input!C9*12, Input!C19, 0)</f>
        <v/>
      </c>
      <c r="D186" s="112">
        <f>Input!C10*(1+Input!C11/100)^INT((A186-1)/12)</f>
        <v/>
      </c>
      <c r="E186" s="112">
        <f>IF(A186&lt;=Input!$C$9*12, Input!$C$19-D186, IF(Input!$C$15="Yes", Input!$C$19-D186, -D186))</f>
        <v/>
      </c>
      <c r="F186" s="112">
        <f>F185*(1+Input!$C$13/100/12)+E186</f>
        <v/>
      </c>
      <c r="G186" s="112">
        <f>G185*(1+Input!$C$13/100/12)+IF(AND(A186&gt;Input!$C$9*12, Input!$C$15="Yes"), Input!$C$19, 0)</f>
        <v/>
      </c>
    </row>
    <row r="187">
      <c r="A187" s="111">
        <f>A186+1</f>
        <v/>
      </c>
      <c r="B187" s="111">
        <f>INT((A187-1)/12)+1</f>
        <v/>
      </c>
      <c r="C187" s="112">
        <f>IF(A187&lt;=Input!C9*12, Input!C19, 0)</f>
        <v/>
      </c>
      <c r="D187" s="112">
        <f>Input!C10*(1+Input!C11/100)^INT((A187-1)/12)</f>
        <v/>
      </c>
      <c r="E187" s="112">
        <f>IF(A187&lt;=Input!$C$9*12, Input!$C$19-D187, IF(Input!$C$15="Yes", Input!$C$19-D187, -D187))</f>
        <v/>
      </c>
      <c r="F187" s="112">
        <f>F186*(1+Input!$C$13/100/12)+E187</f>
        <v/>
      </c>
      <c r="G187" s="112">
        <f>G186*(1+Input!$C$13/100/12)+IF(AND(A187&gt;Input!$C$9*12, Input!$C$15="Yes"), Input!$C$19, 0)</f>
        <v/>
      </c>
    </row>
    <row r="188">
      <c r="A188" s="111">
        <f>A187+1</f>
        <v/>
      </c>
      <c r="B188" s="111">
        <f>INT((A188-1)/12)+1</f>
        <v/>
      </c>
      <c r="C188" s="112">
        <f>IF(A188&lt;=Input!C9*12, Input!C19, 0)</f>
        <v/>
      </c>
      <c r="D188" s="112">
        <f>Input!C10*(1+Input!C11/100)^INT((A188-1)/12)</f>
        <v/>
      </c>
      <c r="E188" s="112">
        <f>IF(A188&lt;=Input!$C$9*12, Input!$C$19-D188, IF(Input!$C$15="Yes", Input!$C$19-D188, -D188))</f>
        <v/>
      </c>
      <c r="F188" s="112">
        <f>F187*(1+Input!$C$13/100/12)+E188</f>
        <v/>
      </c>
      <c r="G188" s="112">
        <f>G187*(1+Input!$C$13/100/12)+IF(AND(A188&gt;Input!$C$9*12, Input!$C$15="Yes"), Input!$C$19, 0)</f>
        <v/>
      </c>
    </row>
    <row r="189">
      <c r="A189" s="111">
        <f>A188+1</f>
        <v/>
      </c>
      <c r="B189" s="111">
        <f>INT((A189-1)/12)+1</f>
        <v/>
      </c>
      <c r="C189" s="112">
        <f>IF(A189&lt;=Input!C9*12, Input!C19, 0)</f>
        <v/>
      </c>
      <c r="D189" s="112">
        <f>Input!C10*(1+Input!C11/100)^INT((A189-1)/12)</f>
        <v/>
      </c>
      <c r="E189" s="112">
        <f>IF(A189&lt;=Input!$C$9*12, Input!$C$19-D189, IF(Input!$C$15="Yes", Input!$C$19-D189, -D189))</f>
        <v/>
      </c>
      <c r="F189" s="112">
        <f>F188*(1+Input!$C$13/100/12)+E189</f>
        <v/>
      </c>
      <c r="G189" s="112">
        <f>G188*(1+Input!$C$13/100/12)+IF(AND(A189&gt;Input!$C$9*12, Input!$C$15="Yes"), Input!$C$19, 0)</f>
        <v/>
      </c>
    </row>
    <row r="190">
      <c r="A190" s="111">
        <f>A189+1</f>
        <v/>
      </c>
      <c r="B190" s="111">
        <f>INT((A190-1)/12)+1</f>
        <v/>
      </c>
      <c r="C190" s="112">
        <f>IF(A190&lt;=Input!C9*12, Input!C19, 0)</f>
        <v/>
      </c>
      <c r="D190" s="112">
        <f>Input!C10*(1+Input!C11/100)^INT((A190-1)/12)</f>
        <v/>
      </c>
      <c r="E190" s="112">
        <f>IF(A190&lt;=Input!$C$9*12, Input!$C$19-D190, IF(Input!$C$15="Yes", Input!$C$19-D190, -D190))</f>
        <v/>
      </c>
      <c r="F190" s="112">
        <f>F189*(1+Input!$C$13/100/12)+E190</f>
        <v/>
      </c>
      <c r="G190" s="112">
        <f>G189*(1+Input!$C$13/100/12)+IF(AND(A190&gt;Input!$C$9*12, Input!$C$15="Yes"), Input!$C$19, 0)</f>
        <v/>
      </c>
    </row>
    <row r="191">
      <c r="A191" s="111">
        <f>A190+1</f>
        <v/>
      </c>
      <c r="B191" s="111">
        <f>INT((A191-1)/12)+1</f>
        <v/>
      </c>
      <c r="C191" s="112">
        <f>IF(A191&lt;=Input!C9*12, Input!C19, 0)</f>
        <v/>
      </c>
      <c r="D191" s="112">
        <f>Input!C10*(1+Input!C11/100)^INT((A191-1)/12)</f>
        <v/>
      </c>
      <c r="E191" s="112">
        <f>IF(A191&lt;=Input!$C$9*12, Input!$C$19-D191, IF(Input!$C$15="Yes", Input!$C$19-D191, -D191))</f>
        <v/>
      </c>
      <c r="F191" s="112">
        <f>F190*(1+Input!$C$13/100/12)+E191</f>
        <v/>
      </c>
      <c r="G191" s="112">
        <f>G190*(1+Input!$C$13/100/12)+IF(AND(A191&gt;Input!$C$9*12, Input!$C$15="Yes"), Input!$C$19, 0)</f>
        <v/>
      </c>
    </row>
    <row r="192">
      <c r="A192" s="111">
        <f>A191+1</f>
        <v/>
      </c>
      <c r="B192" s="111">
        <f>INT((A192-1)/12)+1</f>
        <v/>
      </c>
      <c r="C192" s="112">
        <f>IF(A192&lt;=Input!C9*12, Input!C19, 0)</f>
        <v/>
      </c>
      <c r="D192" s="112">
        <f>Input!C10*(1+Input!C11/100)^INT((A192-1)/12)</f>
        <v/>
      </c>
      <c r="E192" s="112">
        <f>IF(A192&lt;=Input!$C$9*12, Input!$C$19-D192, IF(Input!$C$15="Yes", Input!$C$19-D192, -D192))</f>
        <v/>
      </c>
      <c r="F192" s="112">
        <f>F191*(1+Input!$C$13/100/12)+E192</f>
        <v/>
      </c>
      <c r="G192" s="112">
        <f>G191*(1+Input!$C$13/100/12)+IF(AND(A192&gt;Input!$C$9*12, Input!$C$15="Yes"), Input!$C$19, 0)</f>
        <v/>
      </c>
    </row>
    <row r="193">
      <c r="A193" s="111">
        <f>A192+1</f>
        <v/>
      </c>
      <c r="B193" s="111">
        <f>INT((A193-1)/12)+1</f>
        <v/>
      </c>
      <c r="C193" s="112">
        <f>IF(A193&lt;=Input!C9*12, Input!C19, 0)</f>
        <v/>
      </c>
      <c r="D193" s="112">
        <f>Input!C10*(1+Input!C11/100)^INT((A193-1)/12)</f>
        <v/>
      </c>
      <c r="E193" s="112">
        <f>IF(A193&lt;=Input!$C$9*12, Input!$C$19-D193, IF(Input!$C$15="Yes", Input!$C$19-D193, -D193))</f>
        <v/>
      </c>
      <c r="F193" s="112">
        <f>F192*(1+Input!$C$13/100/12)+E193</f>
        <v/>
      </c>
      <c r="G193" s="112">
        <f>G192*(1+Input!$C$13/100/12)+IF(AND(A193&gt;Input!$C$9*12, Input!$C$15="Yes"), Input!$C$19, 0)</f>
        <v/>
      </c>
    </row>
    <row r="194">
      <c r="A194" s="111">
        <f>A193+1</f>
        <v/>
      </c>
      <c r="B194" s="111">
        <f>INT((A194-1)/12)+1</f>
        <v/>
      </c>
      <c r="C194" s="112">
        <f>IF(A194&lt;=Input!C9*12, Input!C19, 0)</f>
        <v/>
      </c>
      <c r="D194" s="112">
        <f>Input!C10*(1+Input!C11/100)^INT((A194-1)/12)</f>
        <v/>
      </c>
      <c r="E194" s="112">
        <f>IF(A194&lt;=Input!$C$9*12, Input!$C$19-D194, IF(Input!$C$15="Yes", Input!$C$19-D194, -D194))</f>
        <v/>
      </c>
      <c r="F194" s="112">
        <f>F193*(1+Input!$C$13/100/12)+E194</f>
        <v/>
      </c>
      <c r="G194" s="112">
        <f>G193*(1+Input!$C$13/100/12)+IF(AND(A194&gt;Input!$C$9*12, Input!$C$15="Yes"), Input!$C$19, 0)</f>
        <v/>
      </c>
    </row>
    <row r="195">
      <c r="A195" s="111">
        <f>A194+1</f>
        <v/>
      </c>
      <c r="B195" s="111">
        <f>INT((A195-1)/12)+1</f>
        <v/>
      </c>
      <c r="C195" s="112">
        <f>IF(A195&lt;=Input!C9*12, Input!C19, 0)</f>
        <v/>
      </c>
      <c r="D195" s="112">
        <f>Input!C10*(1+Input!C11/100)^INT((A195-1)/12)</f>
        <v/>
      </c>
      <c r="E195" s="112">
        <f>IF(A195&lt;=Input!$C$9*12, Input!$C$19-D195, IF(Input!$C$15="Yes", Input!$C$19-D195, -D195))</f>
        <v/>
      </c>
      <c r="F195" s="112">
        <f>F194*(1+Input!$C$13/100/12)+E195</f>
        <v/>
      </c>
      <c r="G195" s="112">
        <f>G194*(1+Input!$C$13/100/12)+IF(AND(A195&gt;Input!$C$9*12, Input!$C$15="Yes"), Input!$C$19, 0)</f>
        <v/>
      </c>
    </row>
    <row r="196">
      <c r="A196" s="111">
        <f>A195+1</f>
        <v/>
      </c>
      <c r="B196" s="111">
        <f>INT((A196-1)/12)+1</f>
        <v/>
      </c>
      <c r="C196" s="112">
        <f>IF(A196&lt;=Input!C9*12, Input!C19, 0)</f>
        <v/>
      </c>
      <c r="D196" s="112">
        <f>Input!C10*(1+Input!C11/100)^INT((A196-1)/12)</f>
        <v/>
      </c>
      <c r="E196" s="112">
        <f>IF(A196&lt;=Input!$C$9*12, Input!$C$19-D196, IF(Input!$C$15="Yes", Input!$C$19-D196, -D196))</f>
        <v/>
      </c>
      <c r="F196" s="112">
        <f>F195*(1+Input!$C$13/100/12)+E196</f>
        <v/>
      </c>
      <c r="G196" s="112">
        <f>G195*(1+Input!$C$13/100/12)+IF(AND(A196&gt;Input!$C$9*12, Input!$C$15="Yes"), Input!$C$19, 0)</f>
        <v/>
      </c>
    </row>
    <row r="197">
      <c r="A197" s="111">
        <f>A196+1</f>
        <v/>
      </c>
      <c r="B197" s="111">
        <f>INT((A197-1)/12)+1</f>
        <v/>
      </c>
      <c r="C197" s="112">
        <f>IF(A197&lt;=Input!C9*12, Input!C19, 0)</f>
        <v/>
      </c>
      <c r="D197" s="112">
        <f>Input!C10*(1+Input!C11/100)^INT((A197-1)/12)</f>
        <v/>
      </c>
      <c r="E197" s="112">
        <f>IF(A197&lt;=Input!$C$9*12, Input!$C$19-D197, IF(Input!$C$15="Yes", Input!$C$19-D197, -D197))</f>
        <v/>
      </c>
      <c r="F197" s="112">
        <f>F196*(1+Input!$C$13/100/12)+E197</f>
        <v/>
      </c>
      <c r="G197" s="112">
        <f>G196*(1+Input!$C$13/100/12)+IF(AND(A197&gt;Input!$C$9*12, Input!$C$15="Yes"), Input!$C$19, 0)</f>
        <v/>
      </c>
    </row>
    <row r="198">
      <c r="A198" s="111">
        <f>A197+1</f>
        <v/>
      </c>
      <c r="B198" s="111">
        <f>INT((A198-1)/12)+1</f>
        <v/>
      </c>
      <c r="C198" s="112">
        <f>IF(A198&lt;=Input!C9*12, Input!C19, 0)</f>
        <v/>
      </c>
      <c r="D198" s="112">
        <f>Input!C10*(1+Input!C11/100)^INT((A198-1)/12)</f>
        <v/>
      </c>
      <c r="E198" s="112">
        <f>IF(A198&lt;=Input!$C$9*12, Input!$C$19-D198, IF(Input!$C$15="Yes", Input!$C$19-D198, -D198))</f>
        <v/>
      </c>
      <c r="F198" s="112">
        <f>F197*(1+Input!$C$13/100/12)+E198</f>
        <v/>
      </c>
      <c r="G198" s="112">
        <f>G197*(1+Input!$C$13/100/12)+IF(AND(A198&gt;Input!$C$9*12, Input!$C$15="Yes"), Input!$C$19, 0)</f>
        <v/>
      </c>
    </row>
    <row r="199">
      <c r="A199" s="111">
        <f>A198+1</f>
        <v/>
      </c>
      <c r="B199" s="111">
        <f>INT((A199-1)/12)+1</f>
        <v/>
      </c>
      <c r="C199" s="112">
        <f>IF(A199&lt;=Input!C9*12, Input!C19, 0)</f>
        <v/>
      </c>
      <c r="D199" s="112">
        <f>Input!C10*(1+Input!C11/100)^INT((A199-1)/12)</f>
        <v/>
      </c>
      <c r="E199" s="112">
        <f>IF(A199&lt;=Input!$C$9*12, Input!$C$19-D199, IF(Input!$C$15="Yes", Input!$C$19-D199, -D199))</f>
        <v/>
      </c>
      <c r="F199" s="112">
        <f>F198*(1+Input!$C$13/100/12)+E199</f>
        <v/>
      </c>
      <c r="G199" s="112">
        <f>G198*(1+Input!$C$13/100/12)+IF(AND(A199&gt;Input!$C$9*12, Input!$C$15="Yes"), Input!$C$19, 0)</f>
        <v/>
      </c>
    </row>
    <row r="200">
      <c r="A200" s="111">
        <f>A199+1</f>
        <v/>
      </c>
      <c r="B200" s="111">
        <f>INT((A200-1)/12)+1</f>
        <v/>
      </c>
      <c r="C200" s="112">
        <f>IF(A200&lt;=Input!C9*12, Input!C19, 0)</f>
        <v/>
      </c>
      <c r="D200" s="112">
        <f>Input!C10*(1+Input!C11/100)^INT((A200-1)/12)</f>
        <v/>
      </c>
      <c r="E200" s="112">
        <f>IF(A200&lt;=Input!$C$9*12, Input!$C$19-D200, IF(Input!$C$15="Yes", Input!$C$19-D200, -D200))</f>
        <v/>
      </c>
      <c r="F200" s="112">
        <f>F199*(1+Input!$C$13/100/12)+E200</f>
        <v/>
      </c>
      <c r="G200" s="112">
        <f>G199*(1+Input!$C$13/100/12)+IF(AND(A200&gt;Input!$C$9*12, Input!$C$15="Yes"), Input!$C$19, 0)</f>
        <v/>
      </c>
    </row>
    <row r="201">
      <c r="A201" s="111">
        <f>A200+1</f>
        <v/>
      </c>
      <c r="B201" s="111">
        <f>INT((A201-1)/12)+1</f>
        <v/>
      </c>
      <c r="C201" s="112">
        <f>IF(A201&lt;=Input!C9*12, Input!C19, 0)</f>
        <v/>
      </c>
      <c r="D201" s="112">
        <f>Input!C10*(1+Input!C11/100)^INT((A201-1)/12)</f>
        <v/>
      </c>
      <c r="E201" s="112">
        <f>IF(A201&lt;=Input!$C$9*12, Input!$C$19-D201, IF(Input!$C$15="Yes", Input!$C$19-D201, -D201))</f>
        <v/>
      </c>
      <c r="F201" s="112">
        <f>F200*(1+Input!$C$13/100/12)+E201</f>
        <v/>
      </c>
      <c r="G201" s="112">
        <f>G200*(1+Input!$C$13/100/12)+IF(AND(A201&gt;Input!$C$9*12, Input!$C$15="Yes"), Input!$C$19, 0)</f>
        <v/>
      </c>
    </row>
    <row r="202">
      <c r="A202" s="111">
        <f>A201+1</f>
        <v/>
      </c>
      <c r="B202" s="111">
        <f>INT((A202-1)/12)+1</f>
        <v/>
      </c>
      <c r="C202" s="112">
        <f>IF(A202&lt;=Input!C9*12, Input!C19, 0)</f>
        <v/>
      </c>
      <c r="D202" s="112">
        <f>Input!C10*(1+Input!C11/100)^INT((A202-1)/12)</f>
        <v/>
      </c>
      <c r="E202" s="112">
        <f>IF(A202&lt;=Input!$C$9*12, Input!$C$19-D202, IF(Input!$C$15="Yes", Input!$C$19-D202, -D202))</f>
        <v/>
      </c>
      <c r="F202" s="112">
        <f>F201*(1+Input!$C$13/100/12)+E202</f>
        <v/>
      </c>
      <c r="G202" s="112">
        <f>G201*(1+Input!$C$13/100/12)+IF(AND(A202&gt;Input!$C$9*12, Input!$C$15="Yes"), Input!$C$19, 0)</f>
        <v/>
      </c>
    </row>
    <row r="203">
      <c r="A203" s="111">
        <f>A202+1</f>
        <v/>
      </c>
      <c r="B203" s="111">
        <f>INT((A203-1)/12)+1</f>
        <v/>
      </c>
      <c r="C203" s="112">
        <f>IF(A203&lt;=Input!C9*12, Input!C19, 0)</f>
        <v/>
      </c>
      <c r="D203" s="112">
        <f>Input!C10*(1+Input!C11/100)^INT((A203-1)/12)</f>
        <v/>
      </c>
      <c r="E203" s="112">
        <f>IF(A203&lt;=Input!$C$9*12, Input!$C$19-D203, IF(Input!$C$15="Yes", Input!$C$19-D203, -D203))</f>
        <v/>
      </c>
      <c r="F203" s="112">
        <f>F202*(1+Input!$C$13/100/12)+E203</f>
        <v/>
      </c>
      <c r="G203" s="112">
        <f>G202*(1+Input!$C$13/100/12)+IF(AND(A203&gt;Input!$C$9*12, Input!$C$15="Yes"), Input!$C$19, 0)</f>
        <v/>
      </c>
    </row>
    <row r="204">
      <c r="A204" s="111">
        <f>A203+1</f>
        <v/>
      </c>
      <c r="B204" s="111">
        <f>INT((A204-1)/12)+1</f>
        <v/>
      </c>
      <c r="C204" s="112">
        <f>IF(A204&lt;=Input!C9*12, Input!C19, 0)</f>
        <v/>
      </c>
      <c r="D204" s="112">
        <f>Input!C10*(1+Input!C11/100)^INT((A204-1)/12)</f>
        <v/>
      </c>
      <c r="E204" s="112">
        <f>IF(A204&lt;=Input!$C$9*12, Input!$C$19-D204, IF(Input!$C$15="Yes", Input!$C$19-D204, -D204))</f>
        <v/>
      </c>
      <c r="F204" s="112">
        <f>F203*(1+Input!$C$13/100/12)+E204</f>
        <v/>
      </c>
      <c r="G204" s="112">
        <f>G203*(1+Input!$C$13/100/12)+IF(AND(A204&gt;Input!$C$9*12, Input!$C$15="Yes"), Input!$C$19, 0)</f>
        <v/>
      </c>
    </row>
    <row r="205">
      <c r="A205" s="111">
        <f>A204+1</f>
        <v/>
      </c>
      <c r="B205" s="111">
        <f>INT((A205-1)/12)+1</f>
        <v/>
      </c>
      <c r="C205" s="112">
        <f>IF(A205&lt;=Input!C9*12, Input!C19, 0)</f>
        <v/>
      </c>
      <c r="D205" s="112">
        <f>Input!C10*(1+Input!C11/100)^INT((A205-1)/12)</f>
        <v/>
      </c>
      <c r="E205" s="112">
        <f>IF(A205&lt;=Input!$C$9*12, Input!$C$19-D205, IF(Input!$C$15="Yes", Input!$C$19-D205, -D205))</f>
        <v/>
      </c>
      <c r="F205" s="112">
        <f>F204*(1+Input!$C$13/100/12)+E205</f>
        <v/>
      </c>
      <c r="G205" s="112">
        <f>G204*(1+Input!$C$13/100/12)+IF(AND(A205&gt;Input!$C$9*12, Input!$C$15="Yes"), Input!$C$19, 0)</f>
        <v/>
      </c>
    </row>
    <row r="206">
      <c r="A206" s="111">
        <f>A205+1</f>
        <v/>
      </c>
      <c r="B206" s="111">
        <f>INT((A206-1)/12)+1</f>
        <v/>
      </c>
      <c r="C206" s="112">
        <f>IF(A206&lt;=Input!C9*12, Input!C19, 0)</f>
        <v/>
      </c>
      <c r="D206" s="112">
        <f>Input!C10*(1+Input!C11/100)^INT((A206-1)/12)</f>
        <v/>
      </c>
      <c r="E206" s="112">
        <f>IF(A206&lt;=Input!$C$9*12, Input!$C$19-D206, IF(Input!$C$15="Yes", Input!$C$19-D206, -D206))</f>
        <v/>
      </c>
      <c r="F206" s="112">
        <f>F205*(1+Input!$C$13/100/12)+E206</f>
        <v/>
      </c>
      <c r="G206" s="112">
        <f>G205*(1+Input!$C$13/100/12)+IF(AND(A206&gt;Input!$C$9*12, Input!$C$15="Yes"), Input!$C$19, 0)</f>
        <v/>
      </c>
    </row>
    <row r="207">
      <c r="A207" s="111">
        <f>A206+1</f>
        <v/>
      </c>
      <c r="B207" s="111">
        <f>INT((A207-1)/12)+1</f>
        <v/>
      </c>
      <c r="C207" s="112">
        <f>IF(A207&lt;=Input!C9*12, Input!C19, 0)</f>
        <v/>
      </c>
      <c r="D207" s="112">
        <f>Input!C10*(1+Input!C11/100)^INT((A207-1)/12)</f>
        <v/>
      </c>
      <c r="E207" s="112">
        <f>IF(A207&lt;=Input!$C$9*12, Input!$C$19-D207, IF(Input!$C$15="Yes", Input!$C$19-D207, -D207))</f>
        <v/>
      </c>
      <c r="F207" s="112">
        <f>F206*(1+Input!$C$13/100/12)+E207</f>
        <v/>
      </c>
      <c r="G207" s="112">
        <f>G206*(1+Input!$C$13/100/12)+IF(AND(A207&gt;Input!$C$9*12, Input!$C$15="Yes"), Input!$C$19, 0)</f>
        <v/>
      </c>
    </row>
    <row r="208">
      <c r="A208" s="111">
        <f>A207+1</f>
        <v/>
      </c>
      <c r="B208" s="111">
        <f>INT((A208-1)/12)+1</f>
        <v/>
      </c>
      <c r="C208" s="112">
        <f>IF(A208&lt;=Input!C9*12, Input!C19, 0)</f>
        <v/>
      </c>
      <c r="D208" s="112">
        <f>Input!C10*(1+Input!C11/100)^INT((A208-1)/12)</f>
        <v/>
      </c>
      <c r="E208" s="112">
        <f>IF(A208&lt;=Input!$C$9*12, Input!$C$19-D208, IF(Input!$C$15="Yes", Input!$C$19-D208, -D208))</f>
        <v/>
      </c>
      <c r="F208" s="112">
        <f>F207*(1+Input!$C$13/100/12)+E208</f>
        <v/>
      </c>
      <c r="G208" s="112">
        <f>G207*(1+Input!$C$13/100/12)+IF(AND(A208&gt;Input!$C$9*12, Input!$C$15="Yes"), Input!$C$19, 0)</f>
        <v/>
      </c>
    </row>
    <row r="209">
      <c r="A209" s="111">
        <f>A208+1</f>
        <v/>
      </c>
      <c r="B209" s="111">
        <f>INT((A209-1)/12)+1</f>
        <v/>
      </c>
      <c r="C209" s="112">
        <f>IF(A209&lt;=Input!C9*12, Input!C19, 0)</f>
        <v/>
      </c>
      <c r="D209" s="112">
        <f>Input!C10*(1+Input!C11/100)^INT((A209-1)/12)</f>
        <v/>
      </c>
      <c r="E209" s="112">
        <f>IF(A209&lt;=Input!$C$9*12, Input!$C$19-D209, IF(Input!$C$15="Yes", Input!$C$19-D209, -D209))</f>
        <v/>
      </c>
      <c r="F209" s="112">
        <f>F208*(1+Input!$C$13/100/12)+E209</f>
        <v/>
      </c>
      <c r="G209" s="112">
        <f>G208*(1+Input!$C$13/100/12)+IF(AND(A209&gt;Input!$C$9*12, Input!$C$15="Yes"), Input!$C$19, 0)</f>
        <v/>
      </c>
    </row>
    <row r="210">
      <c r="A210" s="111">
        <f>A209+1</f>
        <v/>
      </c>
      <c r="B210" s="111">
        <f>INT((A210-1)/12)+1</f>
        <v/>
      </c>
      <c r="C210" s="112">
        <f>IF(A210&lt;=Input!C9*12, Input!C19, 0)</f>
        <v/>
      </c>
      <c r="D210" s="112">
        <f>Input!C10*(1+Input!C11/100)^INT((A210-1)/12)</f>
        <v/>
      </c>
      <c r="E210" s="112">
        <f>IF(A210&lt;=Input!$C$9*12, Input!$C$19-D210, IF(Input!$C$15="Yes", Input!$C$19-D210, -D210))</f>
        <v/>
      </c>
      <c r="F210" s="112">
        <f>F209*(1+Input!$C$13/100/12)+E210</f>
        <v/>
      </c>
      <c r="G210" s="112">
        <f>G209*(1+Input!$C$13/100/12)+IF(AND(A210&gt;Input!$C$9*12, Input!$C$15="Yes"), Input!$C$19, 0)</f>
        <v/>
      </c>
    </row>
    <row r="211">
      <c r="A211" s="111">
        <f>A210+1</f>
        <v/>
      </c>
      <c r="B211" s="111">
        <f>INT((A211-1)/12)+1</f>
        <v/>
      </c>
      <c r="C211" s="112">
        <f>IF(A211&lt;=Input!C9*12, Input!C19, 0)</f>
        <v/>
      </c>
      <c r="D211" s="112">
        <f>Input!C10*(1+Input!C11/100)^INT((A211-1)/12)</f>
        <v/>
      </c>
      <c r="E211" s="112">
        <f>IF(A211&lt;=Input!$C$9*12, Input!$C$19-D211, IF(Input!$C$15="Yes", Input!$C$19-D211, -D211))</f>
        <v/>
      </c>
      <c r="F211" s="112">
        <f>F210*(1+Input!$C$13/100/12)+E211</f>
        <v/>
      </c>
      <c r="G211" s="112">
        <f>G210*(1+Input!$C$13/100/12)+IF(AND(A211&gt;Input!$C$9*12, Input!$C$15="Yes"), Input!$C$19, 0)</f>
        <v/>
      </c>
    </row>
    <row r="212">
      <c r="A212" s="111">
        <f>A211+1</f>
        <v/>
      </c>
      <c r="B212" s="111">
        <f>INT((A212-1)/12)+1</f>
        <v/>
      </c>
      <c r="C212" s="112">
        <f>IF(A212&lt;=Input!C9*12, Input!C19, 0)</f>
        <v/>
      </c>
      <c r="D212" s="112">
        <f>Input!C10*(1+Input!C11/100)^INT((A212-1)/12)</f>
        <v/>
      </c>
      <c r="E212" s="112">
        <f>IF(A212&lt;=Input!$C$9*12, Input!$C$19-D212, IF(Input!$C$15="Yes", Input!$C$19-D212, -D212))</f>
        <v/>
      </c>
      <c r="F212" s="112">
        <f>F211*(1+Input!$C$13/100/12)+E212</f>
        <v/>
      </c>
      <c r="G212" s="112">
        <f>G211*(1+Input!$C$13/100/12)+IF(AND(A212&gt;Input!$C$9*12, Input!$C$15="Yes"), Input!$C$19, 0)</f>
        <v/>
      </c>
    </row>
    <row r="213">
      <c r="A213" s="111">
        <f>A212+1</f>
        <v/>
      </c>
      <c r="B213" s="111">
        <f>INT((A213-1)/12)+1</f>
        <v/>
      </c>
      <c r="C213" s="112">
        <f>IF(A213&lt;=Input!C9*12, Input!C19, 0)</f>
        <v/>
      </c>
      <c r="D213" s="112">
        <f>Input!C10*(1+Input!C11/100)^INT((A213-1)/12)</f>
        <v/>
      </c>
      <c r="E213" s="112">
        <f>IF(A213&lt;=Input!$C$9*12, Input!$C$19-D213, IF(Input!$C$15="Yes", Input!$C$19-D213, -D213))</f>
        <v/>
      </c>
      <c r="F213" s="112">
        <f>F212*(1+Input!$C$13/100/12)+E213</f>
        <v/>
      </c>
      <c r="G213" s="112">
        <f>G212*(1+Input!$C$13/100/12)+IF(AND(A213&gt;Input!$C$9*12, Input!$C$15="Yes"), Input!$C$19, 0)</f>
        <v/>
      </c>
    </row>
    <row r="214">
      <c r="A214" s="111">
        <f>A213+1</f>
        <v/>
      </c>
      <c r="B214" s="111">
        <f>INT((A214-1)/12)+1</f>
        <v/>
      </c>
      <c r="C214" s="112">
        <f>IF(A214&lt;=Input!C9*12, Input!C19, 0)</f>
        <v/>
      </c>
      <c r="D214" s="112">
        <f>Input!C10*(1+Input!C11/100)^INT((A214-1)/12)</f>
        <v/>
      </c>
      <c r="E214" s="112">
        <f>IF(A214&lt;=Input!$C$9*12, Input!$C$19-D214, IF(Input!$C$15="Yes", Input!$C$19-D214, -D214))</f>
        <v/>
      </c>
      <c r="F214" s="112">
        <f>F213*(1+Input!$C$13/100/12)+E214</f>
        <v/>
      </c>
      <c r="G214" s="112">
        <f>G213*(1+Input!$C$13/100/12)+IF(AND(A214&gt;Input!$C$9*12, Input!$C$15="Yes"), Input!$C$19, 0)</f>
        <v/>
      </c>
    </row>
    <row r="215">
      <c r="A215" s="111">
        <f>A214+1</f>
        <v/>
      </c>
      <c r="B215" s="111">
        <f>INT((A215-1)/12)+1</f>
        <v/>
      </c>
      <c r="C215" s="112">
        <f>IF(A215&lt;=Input!C9*12, Input!C19, 0)</f>
        <v/>
      </c>
      <c r="D215" s="112">
        <f>Input!C10*(1+Input!C11/100)^INT((A215-1)/12)</f>
        <v/>
      </c>
      <c r="E215" s="112">
        <f>IF(A215&lt;=Input!$C$9*12, Input!$C$19-D215, IF(Input!$C$15="Yes", Input!$C$19-D215, -D215))</f>
        <v/>
      </c>
      <c r="F215" s="112">
        <f>F214*(1+Input!$C$13/100/12)+E215</f>
        <v/>
      </c>
      <c r="G215" s="112">
        <f>G214*(1+Input!$C$13/100/12)+IF(AND(A215&gt;Input!$C$9*12, Input!$C$15="Yes"), Input!$C$19, 0)</f>
        <v/>
      </c>
    </row>
    <row r="216">
      <c r="A216" s="111">
        <f>A215+1</f>
        <v/>
      </c>
      <c r="B216" s="111">
        <f>INT((A216-1)/12)+1</f>
        <v/>
      </c>
      <c r="C216" s="112">
        <f>IF(A216&lt;=Input!C9*12, Input!C19, 0)</f>
        <v/>
      </c>
      <c r="D216" s="112">
        <f>Input!C10*(1+Input!C11/100)^INT((A216-1)/12)</f>
        <v/>
      </c>
      <c r="E216" s="112">
        <f>IF(A216&lt;=Input!$C$9*12, Input!$C$19-D216, IF(Input!$C$15="Yes", Input!$C$19-D216, -D216))</f>
        <v/>
      </c>
      <c r="F216" s="112">
        <f>F215*(1+Input!$C$13/100/12)+E216</f>
        <v/>
      </c>
      <c r="G216" s="112">
        <f>G215*(1+Input!$C$13/100/12)+IF(AND(A216&gt;Input!$C$9*12, Input!$C$15="Yes"), Input!$C$19, 0)</f>
        <v/>
      </c>
    </row>
    <row r="217">
      <c r="A217" s="111">
        <f>A216+1</f>
        <v/>
      </c>
      <c r="B217" s="111">
        <f>INT((A217-1)/12)+1</f>
        <v/>
      </c>
      <c r="C217" s="112">
        <f>IF(A217&lt;=Input!C9*12, Input!C19, 0)</f>
        <v/>
      </c>
      <c r="D217" s="112">
        <f>Input!C10*(1+Input!C11/100)^INT((A217-1)/12)</f>
        <v/>
      </c>
      <c r="E217" s="112">
        <f>IF(A217&lt;=Input!$C$9*12, Input!$C$19-D217, IF(Input!$C$15="Yes", Input!$C$19-D217, -D217))</f>
        <v/>
      </c>
      <c r="F217" s="112">
        <f>F216*(1+Input!$C$13/100/12)+E217</f>
        <v/>
      </c>
      <c r="G217" s="112">
        <f>G216*(1+Input!$C$13/100/12)+IF(AND(A217&gt;Input!$C$9*12, Input!$C$15="Yes"), Input!$C$19, 0)</f>
        <v/>
      </c>
    </row>
    <row r="218">
      <c r="A218" s="111">
        <f>A217+1</f>
        <v/>
      </c>
      <c r="B218" s="111">
        <f>INT((A218-1)/12)+1</f>
        <v/>
      </c>
      <c r="C218" s="112">
        <f>IF(A218&lt;=Input!C9*12, Input!C19, 0)</f>
        <v/>
      </c>
      <c r="D218" s="112">
        <f>Input!C10*(1+Input!C11/100)^INT((A218-1)/12)</f>
        <v/>
      </c>
      <c r="E218" s="112">
        <f>IF(A218&lt;=Input!$C$9*12, Input!$C$19-D218, IF(Input!$C$15="Yes", Input!$C$19-D218, -D218))</f>
        <v/>
      </c>
      <c r="F218" s="112">
        <f>F217*(1+Input!$C$13/100/12)+E218</f>
        <v/>
      </c>
      <c r="G218" s="112">
        <f>G217*(1+Input!$C$13/100/12)+IF(AND(A218&gt;Input!$C$9*12, Input!$C$15="Yes"), Input!$C$19, 0)</f>
        <v/>
      </c>
    </row>
    <row r="219">
      <c r="A219" s="111">
        <f>A218+1</f>
        <v/>
      </c>
      <c r="B219" s="111">
        <f>INT((A219-1)/12)+1</f>
        <v/>
      </c>
      <c r="C219" s="112">
        <f>IF(A219&lt;=Input!C9*12, Input!C19, 0)</f>
        <v/>
      </c>
      <c r="D219" s="112">
        <f>Input!C10*(1+Input!C11/100)^INT((A219-1)/12)</f>
        <v/>
      </c>
      <c r="E219" s="112">
        <f>IF(A219&lt;=Input!$C$9*12, Input!$C$19-D219, IF(Input!$C$15="Yes", Input!$C$19-D219, -D219))</f>
        <v/>
      </c>
      <c r="F219" s="112">
        <f>F218*(1+Input!$C$13/100/12)+E219</f>
        <v/>
      </c>
      <c r="G219" s="112">
        <f>G218*(1+Input!$C$13/100/12)+IF(AND(A219&gt;Input!$C$9*12, Input!$C$15="Yes"), Input!$C$19, 0)</f>
        <v/>
      </c>
    </row>
    <row r="220">
      <c r="A220" s="111">
        <f>A219+1</f>
        <v/>
      </c>
      <c r="B220" s="111">
        <f>INT((A220-1)/12)+1</f>
        <v/>
      </c>
      <c r="C220" s="112">
        <f>IF(A220&lt;=Input!C9*12, Input!C19, 0)</f>
        <v/>
      </c>
      <c r="D220" s="112">
        <f>Input!C10*(1+Input!C11/100)^INT((A220-1)/12)</f>
        <v/>
      </c>
      <c r="E220" s="112">
        <f>IF(A220&lt;=Input!$C$9*12, Input!$C$19-D220, IF(Input!$C$15="Yes", Input!$C$19-D220, -D220))</f>
        <v/>
      </c>
      <c r="F220" s="112">
        <f>F219*(1+Input!$C$13/100/12)+E220</f>
        <v/>
      </c>
      <c r="G220" s="112">
        <f>G219*(1+Input!$C$13/100/12)+IF(AND(A220&gt;Input!$C$9*12, Input!$C$15="Yes"), Input!$C$19, 0)</f>
        <v/>
      </c>
    </row>
    <row r="221">
      <c r="A221" s="111">
        <f>A220+1</f>
        <v/>
      </c>
      <c r="B221" s="111">
        <f>INT((A221-1)/12)+1</f>
        <v/>
      </c>
      <c r="C221" s="112">
        <f>IF(A221&lt;=Input!C9*12, Input!C19, 0)</f>
        <v/>
      </c>
      <c r="D221" s="112">
        <f>Input!C10*(1+Input!C11/100)^INT((A221-1)/12)</f>
        <v/>
      </c>
      <c r="E221" s="112">
        <f>IF(A221&lt;=Input!$C$9*12, Input!$C$19-D221, IF(Input!$C$15="Yes", Input!$C$19-D221, -D221))</f>
        <v/>
      </c>
      <c r="F221" s="112">
        <f>F220*(1+Input!$C$13/100/12)+E221</f>
        <v/>
      </c>
      <c r="G221" s="112">
        <f>G220*(1+Input!$C$13/100/12)+IF(AND(A221&gt;Input!$C$9*12, Input!$C$15="Yes"), Input!$C$19, 0)</f>
        <v/>
      </c>
    </row>
    <row r="222">
      <c r="A222" s="111">
        <f>A221+1</f>
        <v/>
      </c>
      <c r="B222" s="111">
        <f>INT((A222-1)/12)+1</f>
        <v/>
      </c>
      <c r="C222" s="112">
        <f>IF(A222&lt;=Input!C9*12, Input!C19, 0)</f>
        <v/>
      </c>
      <c r="D222" s="112">
        <f>Input!C10*(1+Input!C11/100)^INT((A222-1)/12)</f>
        <v/>
      </c>
      <c r="E222" s="112">
        <f>IF(A222&lt;=Input!$C$9*12, Input!$C$19-D222, IF(Input!$C$15="Yes", Input!$C$19-D222, -D222))</f>
        <v/>
      </c>
      <c r="F222" s="112">
        <f>F221*(1+Input!$C$13/100/12)+E222</f>
        <v/>
      </c>
      <c r="G222" s="112">
        <f>G221*(1+Input!$C$13/100/12)+IF(AND(A222&gt;Input!$C$9*12, Input!$C$15="Yes"), Input!$C$19, 0)</f>
        <v/>
      </c>
    </row>
    <row r="223">
      <c r="A223" s="111">
        <f>A222+1</f>
        <v/>
      </c>
      <c r="B223" s="111">
        <f>INT((A223-1)/12)+1</f>
        <v/>
      </c>
      <c r="C223" s="112">
        <f>IF(A223&lt;=Input!C9*12, Input!C19, 0)</f>
        <v/>
      </c>
      <c r="D223" s="112">
        <f>Input!C10*(1+Input!C11/100)^INT((A223-1)/12)</f>
        <v/>
      </c>
      <c r="E223" s="112">
        <f>IF(A223&lt;=Input!$C$9*12, Input!$C$19-D223, IF(Input!$C$15="Yes", Input!$C$19-D223, -D223))</f>
        <v/>
      </c>
      <c r="F223" s="112">
        <f>F222*(1+Input!$C$13/100/12)+E223</f>
        <v/>
      </c>
      <c r="G223" s="112">
        <f>G222*(1+Input!$C$13/100/12)+IF(AND(A223&gt;Input!$C$9*12, Input!$C$15="Yes"), Input!$C$19, 0)</f>
        <v/>
      </c>
    </row>
    <row r="224">
      <c r="A224" s="111">
        <f>A223+1</f>
        <v/>
      </c>
      <c r="B224" s="111">
        <f>INT((A224-1)/12)+1</f>
        <v/>
      </c>
      <c r="C224" s="112">
        <f>IF(A224&lt;=Input!C9*12, Input!C19, 0)</f>
        <v/>
      </c>
      <c r="D224" s="112">
        <f>Input!C10*(1+Input!C11/100)^INT((A224-1)/12)</f>
        <v/>
      </c>
      <c r="E224" s="112">
        <f>IF(A224&lt;=Input!$C$9*12, Input!$C$19-D224, IF(Input!$C$15="Yes", Input!$C$19-D224, -D224))</f>
        <v/>
      </c>
      <c r="F224" s="112">
        <f>F223*(1+Input!$C$13/100/12)+E224</f>
        <v/>
      </c>
      <c r="G224" s="112">
        <f>G223*(1+Input!$C$13/100/12)+IF(AND(A224&gt;Input!$C$9*12, Input!$C$15="Yes"), Input!$C$19, 0)</f>
        <v/>
      </c>
    </row>
    <row r="225">
      <c r="A225" s="111">
        <f>A224+1</f>
        <v/>
      </c>
      <c r="B225" s="111">
        <f>INT((A225-1)/12)+1</f>
        <v/>
      </c>
      <c r="C225" s="112">
        <f>IF(A225&lt;=Input!C9*12, Input!C19, 0)</f>
        <v/>
      </c>
      <c r="D225" s="112">
        <f>Input!C10*(1+Input!C11/100)^INT((A225-1)/12)</f>
        <v/>
      </c>
      <c r="E225" s="112">
        <f>IF(A225&lt;=Input!$C$9*12, Input!$C$19-D225, IF(Input!$C$15="Yes", Input!$C$19-D225, -D225))</f>
        <v/>
      </c>
      <c r="F225" s="112">
        <f>F224*(1+Input!$C$13/100/12)+E225</f>
        <v/>
      </c>
      <c r="G225" s="112">
        <f>G224*(1+Input!$C$13/100/12)+IF(AND(A225&gt;Input!$C$9*12, Input!$C$15="Yes"), Input!$C$19, 0)</f>
        <v/>
      </c>
    </row>
    <row r="226">
      <c r="A226" s="111">
        <f>A225+1</f>
        <v/>
      </c>
      <c r="B226" s="111">
        <f>INT((A226-1)/12)+1</f>
        <v/>
      </c>
      <c r="C226" s="112">
        <f>IF(A226&lt;=Input!C9*12, Input!C19, 0)</f>
        <v/>
      </c>
      <c r="D226" s="112">
        <f>Input!C10*(1+Input!C11/100)^INT((A226-1)/12)</f>
        <v/>
      </c>
      <c r="E226" s="112">
        <f>IF(A226&lt;=Input!$C$9*12, Input!$C$19-D226, IF(Input!$C$15="Yes", Input!$C$19-D226, -D226))</f>
        <v/>
      </c>
      <c r="F226" s="112">
        <f>F225*(1+Input!$C$13/100/12)+E226</f>
        <v/>
      </c>
      <c r="G226" s="112">
        <f>G225*(1+Input!$C$13/100/12)+IF(AND(A226&gt;Input!$C$9*12, Input!$C$15="Yes"), Input!$C$19, 0)</f>
        <v/>
      </c>
    </row>
    <row r="227">
      <c r="A227" s="111">
        <f>A226+1</f>
        <v/>
      </c>
      <c r="B227" s="111">
        <f>INT((A227-1)/12)+1</f>
        <v/>
      </c>
      <c r="C227" s="112">
        <f>IF(A227&lt;=Input!C9*12, Input!C19, 0)</f>
        <v/>
      </c>
      <c r="D227" s="112">
        <f>Input!C10*(1+Input!C11/100)^INT((A227-1)/12)</f>
        <v/>
      </c>
      <c r="E227" s="112">
        <f>IF(A227&lt;=Input!$C$9*12, Input!$C$19-D227, IF(Input!$C$15="Yes", Input!$C$19-D227, -D227))</f>
        <v/>
      </c>
      <c r="F227" s="112">
        <f>F226*(1+Input!$C$13/100/12)+E227</f>
        <v/>
      </c>
      <c r="G227" s="112">
        <f>G226*(1+Input!$C$13/100/12)+IF(AND(A227&gt;Input!$C$9*12, Input!$C$15="Yes"), Input!$C$19, 0)</f>
        <v/>
      </c>
    </row>
    <row r="228">
      <c r="A228" s="111">
        <f>A227+1</f>
        <v/>
      </c>
      <c r="B228" s="111">
        <f>INT((A228-1)/12)+1</f>
        <v/>
      </c>
      <c r="C228" s="112">
        <f>IF(A228&lt;=Input!C9*12, Input!C19, 0)</f>
        <v/>
      </c>
      <c r="D228" s="112">
        <f>Input!C10*(1+Input!C11/100)^INT((A228-1)/12)</f>
        <v/>
      </c>
      <c r="E228" s="112">
        <f>IF(A228&lt;=Input!$C$9*12, Input!$C$19-D228, IF(Input!$C$15="Yes", Input!$C$19-D228, -D228))</f>
        <v/>
      </c>
      <c r="F228" s="112">
        <f>F227*(1+Input!$C$13/100/12)+E228</f>
        <v/>
      </c>
      <c r="G228" s="112">
        <f>G227*(1+Input!$C$13/100/12)+IF(AND(A228&gt;Input!$C$9*12, Input!$C$15="Yes"), Input!$C$19, 0)</f>
        <v/>
      </c>
    </row>
    <row r="229">
      <c r="A229" s="111">
        <f>A228+1</f>
        <v/>
      </c>
      <c r="B229" s="111">
        <f>INT((A229-1)/12)+1</f>
        <v/>
      </c>
      <c r="C229" s="112">
        <f>IF(A229&lt;=Input!C9*12, Input!C19, 0)</f>
        <v/>
      </c>
      <c r="D229" s="112">
        <f>Input!C10*(1+Input!C11/100)^INT((A229-1)/12)</f>
        <v/>
      </c>
      <c r="E229" s="112">
        <f>IF(A229&lt;=Input!$C$9*12, Input!$C$19-D229, IF(Input!$C$15="Yes", Input!$C$19-D229, -D229))</f>
        <v/>
      </c>
      <c r="F229" s="112">
        <f>F228*(1+Input!$C$13/100/12)+E229</f>
        <v/>
      </c>
      <c r="G229" s="112">
        <f>G228*(1+Input!$C$13/100/12)+IF(AND(A229&gt;Input!$C$9*12, Input!$C$15="Yes"), Input!$C$19, 0)</f>
        <v/>
      </c>
    </row>
    <row r="230">
      <c r="A230" s="111">
        <f>A229+1</f>
        <v/>
      </c>
      <c r="B230" s="111">
        <f>INT((A230-1)/12)+1</f>
        <v/>
      </c>
      <c r="C230" s="112">
        <f>IF(A230&lt;=Input!C9*12, Input!C19, 0)</f>
        <v/>
      </c>
      <c r="D230" s="112">
        <f>Input!C10*(1+Input!C11/100)^INT((A230-1)/12)</f>
        <v/>
      </c>
      <c r="E230" s="112">
        <f>IF(A230&lt;=Input!$C$9*12, Input!$C$19-D230, IF(Input!$C$15="Yes", Input!$C$19-D230, -D230))</f>
        <v/>
      </c>
      <c r="F230" s="112">
        <f>F229*(1+Input!$C$13/100/12)+E230</f>
        <v/>
      </c>
      <c r="G230" s="112">
        <f>G229*(1+Input!$C$13/100/12)+IF(AND(A230&gt;Input!$C$9*12, Input!$C$15="Yes"), Input!$C$19, 0)</f>
        <v/>
      </c>
    </row>
    <row r="231">
      <c r="A231" s="111">
        <f>A230+1</f>
        <v/>
      </c>
      <c r="B231" s="111">
        <f>INT((A231-1)/12)+1</f>
        <v/>
      </c>
      <c r="C231" s="112">
        <f>IF(A231&lt;=Input!C9*12, Input!C19, 0)</f>
        <v/>
      </c>
      <c r="D231" s="112">
        <f>Input!C10*(1+Input!C11/100)^INT((A231-1)/12)</f>
        <v/>
      </c>
      <c r="E231" s="112">
        <f>IF(A231&lt;=Input!$C$9*12, Input!$C$19-D231, IF(Input!$C$15="Yes", Input!$C$19-D231, -D231))</f>
        <v/>
      </c>
      <c r="F231" s="112">
        <f>F230*(1+Input!$C$13/100/12)+E231</f>
        <v/>
      </c>
      <c r="G231" s="112">
        <f>G230*(1+Input!$C$13/100/12)+IF(AND(A231&gt;Input!$C$9*12, Input!$C$15="Yes"), Input!$C$19, 0)</f>
        <v/>
      </c>
    </row>
    <row r="232">
      <c r="A232" s="111">
        <f>A231+1</f>
        <v/>
      </c>
      <c r="B232" s="111">
        <f>INT((A232-1)/12)+1</f>
        <v/>
      </c>
      <c r="C232" s="112">
        <f>IF(A232&lt;=Input!C9*12, Input!C19, 0)</f>
        <v/>
      </c>
      <c r="D232" s="112">
        <f>Input!C10*(1+Input!C11/100)^INT((A232-1)/12)</f>
        <v/>
      </c>
      <c r="E232" s="112">
        <f>IF(A232&lt;=Input!$C$9*12, Input!$C$19-D232, IF(Input!$C$15="Yes", Input!$C$19-D232, -D232))</f>
        <v/>
      </c>
      <c r="F232" s="112">
        <f>F231*(1+Input!$C$13/100/12)+E232</f>
        <v/>
      </c>
      <c r="G232" s="112">
        <f>G231*(1+Input!$C$13/100/12)+IF(AND(A232&gt;Input!$C$9*12, Input!$C$15="Yes"), Input!$C$19, 0)</f>
        <v/>
      </c>
    </row>
    <row r="233">
      <c r="A233" s="111">
        <f>A232+1</f>
        <v/>
      </c>
      <c r="B233" s="111">
        <f>INT((A233-1)/12)+1</f>
        <v/>
      </c>
      <c r="C233" s="112">
        <f>IF(A233&lt;=Input!C9*12, Input!C19, 0)</f>
        <v/>
      </c>
      <c r="D233" s="112">
        <f>Input!C10*(1+Input!C11/100)^INT((A233-1)/12)</f>
        <v/>
      </c>
      <c r="E233" s="112">
        <f>IF(A233&lt;=Input!$C$9*12, Input!$C$19-D233, IF(Input!$C$15="Yes", Input!$C$19-D233, -D233))</f>
        <v/>
      </c>
      <c r="F233" s="112">
        <f>F232*(1+Input!$C$13/100/12)+E233</f>
        <v/>
      </c>
      <c r="G233" s="112">
        <f>G232*(1+Input!$C$13/100/12)+IF(AND(A233&gt;Input!$C$9*12, Input!$C$15="Yes"), Input!$C$19, 0)</f>
        <v/>
      </c>
    </row>
    <row r="234">
      <c r="A234" s="111">
        <f>A233+1</f>
        <v/>
      </c>
      <c r="B234" s="111">
        <f>INT((A234-1)/12)+1</f>
        <v/>
      </c>
      <c r="C234" s="112">
        <f>IF(A234&lt;=Input!C9*12, Input!C19, 0)</f>
        <v/>
      </c>
      <c r="D234" s="112">
        <f>Input!C10*(1+Input!C11/100)^INT((A234-1)/12)</f>
        <v/>
      </c>
      <c r="E234" s="112">
        <f>IF(A234&lt;=Input!$C$9*12, Input!$C$19-D234, IF(Input!$C$15="Yes", Input!$C$19-D234, -D234))</f>
        <v/>
      </c>
      <c r="F234" s="112">
        <f>F233*(1+Input!$C$13/100/12)+E234</f>
        <v/>
      </c>
      <c r="G234" s="112">
        <f>G233*(1+Input!$C$13/100/12)+IF(AND(A234&gt;Input!$C$9*12, Input!$C$15="Yes"), Input!$C$19, 0)</f>
        <v/>
      </c>
    </row>
    <row r="235">
      <c r="A235" s="111">
        <f>A234+1</f>
        <v/>
      </c>
      <c r="B235" s="111">
        <f>INT((A235-1)/12)+1</f>
        <v/>
      </c>
      <c r="C235" s="112">
        <f>IF(A235&lt;=Input!C9*12, Input!C19, 0)</f>
        <v/>
      </c>
      <c r="D235" s="112">
        <f>Input!C10*(1+Input!C11/100)^INT((A235-1)/12)</f>
        <v/>
      </c>
      <c r="E235" s="112">
        <f>IF(A235&lt;=Input!$C$9*12, Input!$C$19-D235, IF(Input!$C$15="Yes", Input!$C$19-D235, -D235))</f>
        <v/>
      </c>
      <c r="F235" s="112">
        <f>F234*(1+Input!$C$13/100/12)+E235</f>
        <v/>
      </c>
      <c r="G235" s="112">
        <f>G234*(1+Input!$C$13/100/12)+IF(AND(A235&gt;Input!$C$9*12, Input!$C$15="Yes"), Input!$C$19, 0)</f>
        <v/>
      </c>
    </row>
    <row r="236">
      <c r="A236" s="111">
        <f>A235+1</f>
        <v/>
      </c>
      <c r="B236" s="111">
        <f>INT((A236-1)/12)+1</f>
        <v/>
      </c>
      <c r="C236" s="112">
        <f>IF(A236&lt;=Input!C9*12, Input!C19, 0)</f>
        <v/>
      </c>
      <c r="D236" s="112">
        <f>Input!C10*(1+Input!C11/100)^INT((A236-1)/12)</f>
        <v/>
      </c>
      <c r="E236" s="112">
        <f>IF(A236&lt;=Input!$C$9*12, Input!$C$19-D236, IF(Input!$C$15="Yes", Input!$C$19-D236, -D236))</f>
        <v/>
      </c>
      <c r="F236" s="112">
        <f>F235*(1+Input!$C$13/100/12)+E236</f>
        <v/>
      </c>
      <c r="G236" s="112">
        <f>G235*(1+Input!$C$13/100/12)+IF(AND(A236&gt;Input!$C$9*12, Input!$C$15="Yes"), Input!$C$19, 0)</f>
        <v/>
      </c>
    </row>
    <row r="237">
      <c r="A237" s="111">
        <f>A236+1</f>
        <v/>
      </c>
      <c r="B237" s="111">
        <f>INT((A237-1)/12)+1</f>
        <v/>
      </c>
      <c r="C237" s="112">
        <f>IF(A237&lt;=Input!C9*12, Input!C19, 0)</f>
        <v/>
      </c>
      <c r="D237" s="112">
        <f>Input!C10*(1+Input!C11/100)^INT((A237-1)/12)</f>
        <v/>
      </c>
      <c r="E237" s="112">
        <f>IF(A237&lt;=Input!$C$9*12, Input!$C$19-D237, IF(Input!$C$15="Yes", Input!$C$19-D237, -D237))</f>
        <v/>
      </c>
      <c r="F237" s="112">
        <f>F236*(1+Input!$C$13/100/12)+E237</f>
        <v/>
      </c>
      <c r="G237" s="112">
        <f>G236*(1+Input!$C$13/100/12)+IF(AND(A237&gt;Input!$C$9*12, Input!$C$15="Yes"), Input!$C$19, 0)</f>
        <v/>
      </c>
    </row>
    <row r="238">
      <c r="A238" s="111">
        <f>A237+1</f>
        <v/>
      </c>
      <c r="B238" s="111">
        <f>INT((A238-1)/12)+1</f>
        <v/>
      </c>
      <c r="C238" s="112">
        <f>IF(A238&lt;=Input!C9*12, Input!C19, 0)</f>
        <v/>
      </c>
      <c r="D238" s="112">
        <f>Input!C10*(1+Input!C11/100)^INT((A238-1)/12)</f>
        <v/>
      </c>
      <c r="E238" s="112">
        <f>IF(A238&lt;=Input!$C$9*12, Input!$C$19-D238, IF(Input!$C$15="Yes", Input!$C$19-D238, -D238))</f>
        <v/>
      </c>
      <c r="F238" s="112">
        <f>F237*(1+Input!$C$13/100/12)+E238</f>
        <v/>
      </c>
      <c r="G238" s="112">
        <f>G237*(1+Input!$C$13/100/12)+IF(AND(A238&gt;Input!$C$9*12, Input!$C$15="Yes"), Input!$C$19, 0)</f>
        <v/>
      </c>
    </row>
    <row r="239">
      <c r="A239" s="111">
        <f>A238+1</f>
        <v/>
      </c>
      <c r="B239" s="111">
        <f>INT((A239-1)/12)+1</f>
        <v/>
      </c>
      <c r="C239" s="112">
        <f>IF(A239&lt;=Input!C9*12, Input!C19, 0)</f>
        <v/>
      </c>
      <c r="D239" s="112">
        <f>Input!C10*(1+Input!C11/100)^INT((A239-1)/12)</f>
        <v/>
      </c>
      <c r="E239" s="112">
        <f>IF(A239&lt;=Input!$C$9*12, Input!$C$19-D239, IF(Input!$C$15="Yes", Input!$C$19-D239, -D239))</f>
        <v/>
      </c>
      <c r="F239" s="112">
        <f>F238*(1+Input!$C$13/100/12)+E239</f>
        <v/>
      </c>
      <c r="G239" s="112">
        <f>G238*(1+Input!$C$13/100/12)+IF(AND(A239&gt;Input!$C$9*12, Input!$C$15="Yes"), Input!$C$19, 0)</f>
        <v/>
      </c>
    </row>
    <row r="240">
      <c r="A240" s="111">
        <f>A239+1</f>
        <v/>
      </c>
      <c r="B240" s="111">
        <f>INT((A240-1)/12)+1</f>
        <v/>
      </c>
      <c r="C240" s="112">
        <f>IF(A240&lt;=Input!C9*12, Input!C19, 0)</f>
        <v/>
      </c>
      <c r="D240" s="112">
        <f>Input!C10*(1+Input!C11/100)^INT((A240-1)/12)</f>
        <v/>
      </c>
      <c r="E240" s="112">
        <f>IF(A240&lt;=Input!$C$9*12, Input!$C$19-D240, IF(Input!$C$15="Yes", Input!$C$19-D240, -D240))</f>
        <v/>
      </c>
      <c r="F240" s="112">
        <f>F239*(1+Input!$C$13/100/12)+E240</f>
        <v/>
      </c>
      <c r="G240" s="112">
        <f>G239*(1+Input!$C$13/100/12)+IF(AND(A240&gt;Input!$C$9*12, Input!$C$15="Yes"), Input!$C$19, 0)</f>
        <v/>
      </c>
    </row>
    <row r="241">
      <c r="A241" s="111">
        <f>A240+1</f>
        <v/>
      </c>
      <c r="B241" s="111">
        <f>INT((A241-1)/12)+1</f>
        <v/>
      </c>
      <c r="C241" s="112">
        <f>IF(A241&lt;=Input!C9*12, Input!C19, 0)</f>
        <v/>
      </c>
      <c r="D241" s="112">
        <f>Input!C10*(1+Input!C11/100)^INT((A241-1)/12)</f>
        <v/>
      </c>
      <c r="E241" s="112">
        <f>IF(A241&lt;=Input!$C$9*12, Input!$C$19-D241, IF(Input!$C$15="Yes", Input!$C$19-D241, -D241))</f>
        <v/>
      </c>
      <c r="F241" s="112">
        <f>F240*(1+Input!$C$13/100/12)+E241</f>
        <v/>
      </c>
      <c r="G241" s="112">
        <f>G240*(1+Input!$C$13/100/12)+IF(AND(A241&gt;Input!$C$9*12, Input!$C$15="Yes"), Input!$C$19, 0)</f>
        <v/>
      </c>
    </row>
    <row r="242">
      <c r="A242" s="111">
        <f>A241+1</f>
        <v/>
      </c>
      <c r="B242" s="111">
        <f>INT((A242-1)/12)+1</f>
        <v/>
      </c>
      <c r="C242" s="112">
        <f>IF(A242&lt;=Input!C9*12, Input!C19, 0)</f>
        <v/>
      </c>
      <c r="D242" s="112">
        <f>Input!C10*(1+Input!C11/100)^INT((A242-1)/12)</f>
        <v/>
      </c>
      <c r="E242" s="112">
        <f>IF(A242&lt;=Input!$C$9*12, Input!$C$19-D242, IF(Input!$C$15="Yes", Input!$C$19-D242, -D242))</f>
        <v/>
      </c>
      <c r="F242" s="112">
        <f>F241*(1+Input!$C$13/100/12)+E242</f>
        <v/>
      </c>
      <c r="G242" s="112">
        <f>G241*(1+Input!$C$13/100/12)+IF(AND(A242&gt;Input!$C$9*12, Input!$C$15="Yes"), Input!$C$19, 0)</f>
        <v/>
      </c>
    </row>
    <row r="243">
      <c r="A243" s="111">
        <f>A242+1</f>
        <v/>
      </c>
      <c r="B243" s="111">
        <f>INT((A243-1)/12)+1</f>
        <v/>
      </c>
      <c r="C243" s="112">
        <f>IF(A243&lt;=Input!C9*12, Input!C19, 0)</f>
        <v/>
      </c>
      <c r="D243" s="112">
        <f>Input!C10*(1+Input!C11/100)^INT((A243-1)/12)</f>
        <v/>
      </c>
      <c r="E243" s="112">
        <f>IF(A243&lt;=Input!$C$9*12, Input!$C$19-D243, IF(Input!$C$15="Yes", Input!$C$19-D243, -D243))</f>
        <v/>
      </c>
      <c r="F243" s="112">
        <f>F242*(1+Input!$C$13/100/12)+E243</f>
        <v/>
      </c>
      <c r="G243" s="112">
        <f>G242*(1+Input!$C$13/100/12)+IF(AND(A243&gt;Input!$C$9*12, Input!$C$15="Yes"), Input!$C$19, 0)</f>
        <v/>
      </c>
    </row>
    <row r="244">
      <c r="A244" s="111">
        <f>A243+1</f>
        <v/>
      </c>
      <c r="B244" s="111">
        <f>INT((A244-1)/12)+1</f>
        <v/>
      </c>
      <c r="C244" s="112">
        <f>IF(A244&lt;=Input!C9*12, Input!C19, 0)</f>
        <v/>
      </c>
      <c r="D244" s="112">
        <f>Input!C10*(1+Input!C11/100)^INT((A244-1)/12)</f>
        <v/>
      </c>
      <c r="E244" s="112">
        <f>IF(A244&lt;=Input!$C$9*12, Input!$C$19-D244, IF(Input!$C$15="Yes", Input!$C$19-D244, -D244))</f>
        <v/>
      </c>
      <c r="F244" s="112">
        <f>F243*(1+Input!$C$13/100/12)+E244</f>
        <v/>
      </c>
      <c r="G244" s="112">
        <f>G243*(1+Input!$C$13/100/12)+IF(AND(A244&gt;Input!$C$9*12, Input!$C$15="Yes"), Input!$C$19, 0)</f>
        <v/>
      </c>
    </row>
    <row r="245">
      <c r="A245" s="111">
        <f>A244+1</f>
        <v/>
      </c>
      <c r="B245" s="111">
        <f>INT((A245-1)/12)+1</f>
        <v/>
      </c>
      <c r="C245" s="112">
        <f>IF(A245&lt;=Input!C9*12, Input!C19, 0)</f>
        <v/>
      </c>
      <c r="D245" s="112">
        <f>Input!C10*(1+Input!C11/100)^INT((A245-1)/12)</f>
        <v/>
      </c>
      <c r="E245" s="112">
        <f>IF(A245&lt;=Input!$C$9*12, Input!$C$19-D245, IF(Input!$C$15="Yes", Input!$C$19-D245, -D245))</f>
        <v/>
      </c>
      <c r="F245" s="112">
        <f>F244*(1+Input!$C$13/100/12)+E245</f>
        <v/>
      </c>
      <c r="G245" s="112">
        <f>G244*(1+Input!$C$13/100/12)+IF(AND(A245&gt;Input!$C$9*12, Input!$C$15="Yes"), Input!$C$19, 0)</f>
        <v/>
      </c>
    </row>
    <row r="246">
      <c r="A246" s="111">
        <f>A245+1</f>
        <v/>
      </c>
      <c r="B246" s="111">
        <f>INT((A246-1)/12)+1</f>
        <v/>
      </c>
      <c r="C246" s="112">
        <f>IF(A246&lt;=Input!C9*12, Input!C19, 0)</f>
        <v/>
      </c>
      <c r="D246" s="112">
        <f>Input!C10*(1+Input!C11/100)^INT((A246-1)/12)</f>
        <v/>
      </c>
      <c r="E246" s="112">
        <f>IF(A246&lt;=Input!$C$9*12, Input!$C$19-D246, IF(Input!$C$15="Yes", Input!$C$19-D246, -D246))</f>
        <v/>
      </c>
      <c r="F246" s="112">
        <f>F245*(1+Input!$C$13/100/12)+E246</f>
        <v/>
      </c>
      <c r="G246" s="112">
        <f>G245*(1+Input!$C$13/100/12)+IF(AND(A246&gt;Input!$C$9*12, Input!$C$15="Yes"), Input!$C$19, 0)</f>
        <v/>
      </c>
    </row>
    <row r="247">
      <c r="A247" s="111">
        <f>A246+1</f>
        <v/>
      </c>
      <c r="B247" s="111">
        <f>INT((A247-1)/12)+1</f>
        <v/>
      </c>
      <c r="C247" s="112">
        <f>IF(A247&lt;=Input!C9*12, Input!C19, 0)</f>
        <v/>
      </c>
      <c r="D247" s="112">
        <f>Input!C10*(1+Input!C11/100)^INT((A247-1)/12)</f>
        <v/>
      </c>
      <c r="E247" s="112">
        <f>IF(A247&lt;=Input!$C$9*12, Input!$C$19-D247, IF(Input!$C$15="Yes", Input!$C$19-D247, -D247))</f>
        <v/>
      </c>
      <c r="F247" s="112">
        <f>F246*(1+Input!$C$13/100/12)+E247</f>
        <v/>
      </c>
      <c r="G247" s="112">
        <f>G246*(1+Input!$C$13/100/12)+IF(AND(A247&gt;Input!$C$9*12, Input!$C$15="Yes"), Input!$C$19, 0)</f>
        <v/>
      </c>
    </row>
    <row r="248">
      <c r="A248" s="111">
        <f>A247+1</f>
        <v/>
      </c>
      <c r="B248" s="111">
        <f>INT((A248-1)/12)+1</f>
        <v/>
      </c>
      <c r="C248" s="112">
        <f>IF(A248&lt;=Input!C9*12, Input!C19, 0)</f>
        <v/>
      </c>
      <c r="D248" s="112">
        <f>Input!C10*(1+Input!C11/100)^INT((A248-1)/12)</f>
        <v/>
      </c>
      <c r="E248" s="112">
        <f>IF(A248&lt;=Input!$C$9*12, Input!$C$19-D248, IF(Input!$C$15="Yes", Input!$C$19-D248, -D248))</f>
        <v/>
      </c>
      <c r="F248" s="112">
        <f>F247*(1+Input!$C$13/100/12)+E248</f>
        <v/>
      </c>
      <c r="G248" s="112">
        <f>G247*(1+Input!$C$13/100/12)+IF(AND(A248&gt;Input!$C$9*12, Input!$C$15="Yes"), Input!$C$19, 0)</f>
        <v/>
      </c>
    </row>
    <row r="249">
      <c r="A249" s="111">
        <f>A248+1</f>
        <v/>
      </c>
      <c r="B249" s="111">
        <f>INT((A249-1)/12)+1</f>
        <v/>
      </c>
      <c r="C249" s="112">
        <f>IF(A249&lt;=Input!C9*12, Input!C19, 0)</f>
        <v/>
      </c>
      <c r="D249" s="112">
        <f>Input!C10*(1+Input!C11/100)^INT((A249-1)/12)</f>
        <v/>
      </c>
      <c r="E249" s="112">
        <f>IF(A249&lt;=Input!$C$9*12, Input!$C$19-D249, IF(Input!$C$15="Yes", Input!$C$19-D249, -D249))</f>
        <v/>
      </c>
      <c r="F249" s="112">
        <f>F248*(1+Input!$C$13/100/12)+E249</f>
        <v/>
      </c>
      <c r="G249" s="112">
        <f>G248*(1+Input!$C$13/100/12)+IF(AND(A249&gt;Input!$C$9*12, Input!$C$15="Yes"), Input!$C$19, 0)</f>
        <v/>
      </c>
    </row>
    <row r="250">
      <c r="A250" s="111">
        <f>A249+1</f>
        <v/>
      </c>
      <c r="B250" s="111">
        <f>INT((A250-1)/12)+1</f>
        <v/>
      </c>
      <c r="C250" s="112">
        <f>IF(A250&lt;=Input!C9*12, Input!C19, 0)</f>
        <v/>
      </c>
      <c r="D250" s="112">
        <f>Input!C10*(1+Input!C11/100)^INT((A250-1)/12)</f>
        <v/>
      </c>
      <c r="E250" s="112">
        <f>IF(A250&lt;=Input!$C$9*12, Input!$C$19-D250, IF(Input!$C$15="Yes", Input!$C$19-D250, -D250))</f>
        <v/>
      </c>
      <c r="F250" s="112">
        <f>F249*(1+Input!$C$13/100/12)+E250</f>
        <v/>
      </c>
      <c r="G250" s="112">
        <f>G249*(1+Input!$C$13/100/12)+IF(AND(A250&gt;Input!$C$9*12, Input!$C$15="Yes"), Input!$C$19, 0)</f>
        <v/>
      </c>
    </row>
    <row r="251">
      <c r="A251" s="111">
        <f>A250+1</f>
        <v/>
      </c>
      <c r="B251" s="111">
        <f>INT((A251-1)/12)+1</f>
        <v/>
      </c>
      <c r="C251" s="112">
        <f>IF(A251&lt;=Input!C9*12, Input!C19, 0)</f>
        <v/>
      </c>
      <c r="D251" s="112">
        <f>Input!C10*(1+Input!C11/100)^INT((A251-1)/12)</f>
        <v/>
      </c>
      <c r="E251" s="112">
        <f>IF(A251&lt;=Input!$C$9*12, Input!$C$19-D251, IF(Input!$C$15="Yes", Input!$C$19-D251, -D251))</f>
        <v/>
      </c>
      <c r="F251" s="112">
        <f>F250*(1+Input!$C$13/100/12)+E251</f>
        <v/>
      </c>
      <c r="G251" s="112">
        <f>G250*(1+Input!$C$13/100/12)+IF(AND(A251&gt;Input!$C$9*12, Input!$C$15="Yes"), Input!$C$19, 0)</f>
        <v/>
      </c>
    </row>
    <row r="252">
      <c r="A252" s="111">
        <f>A251+1</f>
        <v/>
      </c>
      <c r="B252" s="111">
        <f>INT((A252-1)/12)+1</f>
        <v/>
      </c>
      <c r="C252" s="112">
        <f>IF(A252&lt;=Input!C9*12, Input!C19, 0)</f>
        <v/>
      </c>
      <c r="D252" s="112">
        <f>Input!C10*(1+Input!C11/100)^INT((A252-1)/12)</f>
        <v/>
      </c>
      <c r="E252" s="112">
        <f>IF(A252&lt;=Input!$C$9*12, Input!$C$19-D252, IF(Input!$C$15="Yes", Input!$C$19-D252, -D252))</f>
        <v/>
      </c>
      <c r="F252" s="112">
        <f>F251*(1+Input!$C$13/100/12)+E252</f>
        <v/>
      </c>
      <c r="G252" s="112">
        <f>G251*(1+Input!$C$13/100/12)+IF(AND(A252&gt;Input!$C$9*12, Input!$C$15="Yes"), Input!$C$19, 0)</f>
        <v/>
      </c>
    </row>
    <row r="253">
      <c r="A253" s="111">
        <f>A252+1</f>
        <v/>
      </c>
      <c r="B253" s="111">
        <f>INT((A253-1)/12)+1</f>
        <v/>
      </c>
      <c r="C253" s="112">
        <f>IF(A253&lt;=Input!C9*12, Input!C19, 0)</f>
        <v/>
      </c>
      <c r="D253" s="112">
        <f>Input!C10*(1+Input!C11/100)^INT((A253-1)/12)</f>
        <v/>
      </c>
      <c r="E253" s="112">
        <f>IF(A253&lt;=Input!$C$9*12, Input!$C$19-D253, IF(Input!$C$15="Yes", Input!$C$19-D253, -D253))</f>
        <v/>
      </c>
      <c r="F253" s="112">
        <f>F252*(1+Input!$C$13/100/12)+E253</f>
        <v/>
      </c>
      <c r="G253" s="112">
        <f>G252*(1+Input!$C$13/100/12)+IF(AND(A253&gt;Input!$C$9*12, Input!$C$15="Yes"), Input!$C$19, 0)</f>
        <v/>
      </c>
    </row>
    <row r="254">
      <c r="A254" s="111">
        <f>A253+1</f>
        <v/>
      </c>
      <c r="B254" s="111">
        <f>INT((A254-1)/12)+1</f>
        <v/>
      </c>
      <c r="C254" s="112">
        <f>IF(A254&lt;=Input!C9*12, Input!C19, 0)</f>
        <v/>
      </c>
      <c r="D254" s="112">
        <f>Input!C10*(1+Input!C11/100)^INT((A254-1)/12)</f>
        <v/>
      </c>
      <c r="E254" s="112">
        <f>IF(A254&lt;=Input!$C$9*12, Input!$C$19-D254, IF(Input!$C$15="Yes", Input!$C$19-D254, -D254))</f>
        <v/>
      </c>
      <c r="F254" s="112">
        <f>F253*(1+Input!$C$13/100/12)+E254</f>
        <v/>
      </c>
      <c r="G254" s="112">
        <f>G253*(1+Input!$C$13/100/12)+IF(AND(A254&gt;Input!$C$9*12, Input!$C$15="Yes"), Input!$C$19, 0)</f>
        <v/>
      </c>
    </row>
    <row r="255">
      <c r="A255" s="111">
        <f>A254+1</f>
        <v/>
      </c>
      <c r="B255" s="111">
        <f>INT((A255-1)/12)+1</f>
        <v/>
      </c>
      <c r="C255" s="112">
        <f>IF(A255&lt;=Input!C9*12, Input!C19, 0)</f>
        <v/>
      </c>
      <c r="D255" s="112">
        <f>Input!C10*(1+Input!C11/100)^INT((A255-1)/12)</f>
        <v/>
      </c>
      <c r="E255" s="112">
        <f>IF(A255&lt;=Input!$C$9*12, Input!$C$19-D255, IF(Input!$C$15="Yes", Input!$C$19-D255, -D255))</f>
        <v/>
      </c>
      <c r="F255" s="112">
        <f>F254*(1+Input!$C$13/100/12)+E255</f>
        <v/>
      </c>
      <c r="G255" s="112">
        <f>G254*(1+Input!$C$13/100/12)+IF(AND(A255&gt;Input!$C$9*12, Input!$C$15="Yes"), Input!$C$19, 0)</f>
        <v/>
      </c>
    </row>
    <row r="256">
      <c r="A256" s="111">
        <f>A255+1</f>
        <v/>
      </c>
      <c r="B256" s="111">
        <f>INT((A256-1)/12)+1</f>
        <v/>
      </c>
      <c r="C256" s="112">
        <f>IF(A256&lt;=Input!C9*12, Input!C19, 0)</f>
        <v/>
      </c>
      <c r="D256" s="112">
        <f>Input!C10*(1+Input!C11/100)^INT((A256-1)/12)</f>
        <v/>
      </c>
      <c r="E256" s="112">
        <f>IF(A256&lt;=Input!$C$9*12, Input!$C$19-D256, IF(Input!$C$15="Yes", Input!$C$19-D256, -D256))</f>
        <v/>
      </c>
      <c r="F256" s="112">
        <f>F255*(1+Input!$C$13/100/12)+E256</f>
        <v/>
      </c>
      <c r="G256" s="112">
        <f>G255*(1+Input!$C$13/100/12)+IF(AND(A256&gt;Input!$C$9*12, Input!$C$15="Yes"), Input!$C$19, 0)</f>
        <v/>
      </c>
    </row>
    <row r="257">
      <c r="A257" s="111">
        <f>A256+1</f>
        <v/>
      </c>
      <c r="B257" s="111">
        <f>INT((A257-1)/12)+1</f>
        <v/>
      </c>
      <c r="C257" s="112">
        <f>IF(A257&lt;=Input!C9*12, Input!C19, 0)</f>
        <v/>
      </c>
      <c r="D257" s="112">
        <f>Input!C10*(1+Input!C11/100)^INT((A257-1)/12)</f>
        <v/>
      </c>
      <c r="E257" s="112">
        <f>IF(A257&lt;=Input!$C$9*12, Input!$C$19-D257, IF(Input!$C$15="Yes", Input!$C$19-D257, -D257))</f>
        <v/>
      </c>
      <c r="F257" s="112">
        <f>F256*(1+Input!$C$13/100/12)+E257</f>
        <v/>
      </c>
      <c r="G257" s="112">
        <f>G256*(1+Input!$C$13/100/12)+IF(AND(A257&gt;Input!$C$9*12, Input!$C$15="Yes"), Input!$C$19, 0)</f>
        <v/>
      </c>
    </row>
    <row r="258">
      <c r="A258" s="111">
        <f>A257+1</f>
        <v/>
      </c>
      <c r="B258" s="111">
        <f>INT((A258-1)/12)+1</f>
        <v/>
      </c>
      <c r="C258" s="112">
        <f>IF(A258&lt;=Input!C9*12, Input!C19, 0)</f>
        <v/>
      </c>
      <c r="D258" s="112">
        <f>Input!C10*(1+Input!C11/100)^INT((A258-1)/12)</f>
        <v/>
      </c>
      <c r="E258" s="112">
        <f>IF(A258&lt;=Input!$C$9*12, Input!$C$19-D258, IF(Input!$C$15="Yes", Input!$C$19-D258, -D258))</f>
        <v/>
      </c>
      <c r="F258" s="112">
        <f>F257*(1+Input!$C$13/100/12)+E258</f>
        <v/>
      </c>
      <c r="G258" s="112">
        <f>G257*(1+Input!$C$13/100/12)+IF(AND(A258&gt;Input!$C$9*12, Input!$C$15="Yes"), Input!$C$19, 0)</f>
        <v/>
      </c>
    </row>
    <row r="259">
      <c r="A259" s="111">
        <f>A258+1</f>
        <v/>
      </c>
      <c r="B259" s="111">
        <f>INT((A259-1)/12)+1</f>
        <v/>
      </c>
      <c r="C259" s="112">
        <f>IF(A259&lt;=Input!C9*12, Input!C19, 0)</f>
        <v/>
      </c>
      <c r="D259" s="112">
        <f>Input!C10*(1+Input!C11/100)^INT((A259-1)/12)</f>
        <v/>
      </c>
      <c r="E259" s="112">
        <f>IF(A259&lt;=Input!$C$9*12, Input!$C$19-D259, IF(Input!$C$15="Yes", Input!$C$19-D259, -D259))</f>
        <v/>
      </c>
      <c r="F259" s="112">
        <f>F258*(1+Input!$C$13/100/12)+E259</f>
        <v/>
      </c>
      <c r="G259" s="112">
        <f>G258*(1+Input!$C$13/100/12)+IF(AND(A259&gt;Input!$C$9*12, Input!$C$15="Yes"), Input!$C$19, 0)</f>
        <v/>
      </c>
    </row>
    <row r="260">
      <c r="A260" s="111">
        <f>A259+1</f>
        <v/>
      </c>
      <c r="B260" s="111">
        <f>INT((A260-1)/12)+1</f>
        <v/>
      </c>
      <c r="C260" s="112">
        <f>IF(A260&lt;=Input!C9*12, Input!C19, 0)</f>
        <v/>
      </c>
      <c r="D260" s="112">
        <f>Input!C10*(1+Input!C11/100)^INT((A260-1)/12)</f>
        <v/>
      </c>
      <c r="E260" s="112">
        <f>IF(A260&lt;=Input!$C$9*12, Input!$C$19-D260, IF(Input!$C$15="Yes", Input!$C$19-D260, -D260))</f>
        <v/>
      </c>
      <c r="F260" s="112">
        <f>F259*(1+Input!$C$13/100/12)+E260</f>
        <v/>
      </c>
      <c r="G260" s="112">
        <f>G259*(1+Input!$C$13/100/12)+IF(AND(A260&gt;Input!$C$9*12, Input!$C$15="Yes"), Input!$C$19, 0)</f>
        <v/>
      </c>
    </row>
    <row r="261">
      <c r="A261" s="111">
        <f>A260+1</f>
        <v/>
      </c>
      <c r="B261" s="111">
        <f>INT((A261-1)/12)+1</f>
        <v/>
      </c>
      <c r="C261" s="112">
        <f>IF(A261&lt;=Input!C9*12, Input!C19, 0)</f>
        <v/>
      </c>
      <c r="D261" s="112">
        <f>Input!C10*(1+Input!C11/100)^INT((A261-1)/12)</f>
        <v/>
      </c>
      <c r="E261" s="112">
        <f>IF(A261&lt;=Input!$C$9*12, Input!$C$19-D261, IF(Input!$C$15="Yes", Input!$C$19-D261, -D261))</f>
        <v/>
      </c>
      <c r="F261" s="112">
        <f>F260*(1+Input!$C$13/100/12)+E261</f>
        <v/>
      </c>
      <c r="G261" s="112">
        <f>G260*(1+Input!$C$13/100/12)+IF(AND(A261&gt;Input!$C$9*12, Input!$C$15="Yes"), Input!$C$19, 0)</f>
        <v/>
      </c>
    </row>
    <row r="262">
      <c r="A262" s="111">
        <f>A261+1</f>
        <v/>
      </c>
      <c r="B262" s="111">
        <f>INT((A262-1)/12)+1</f>
        <v/>
      </c>
      <c r="C262" s="112">
        <f>IF(A262&lt;=Input!C9*12, Input!C19, 0)</f>
        <v/>
      </c>
      <c r="D262" s="112">
        <f>Input!C10*(1+Input!C11/100)^INT((A262-1)/12)</f>
        <v/>
      </c>
      <c r="E262" s="112">
        <f>IF(A262&lt;=Input!$C$9*12, Input!$C$19-D262, IF(Input!$C$15="Yes", Input!$C$19-D262, -D262))</f>
        <v/>
      </c>
      <c r="F262" s="112">
        <f>F261*(1+Input!$C$13/100/12)+E262</f>
        <v/>
      </c>
      <c r="G262" s="112">
        <f>G261*(1+Input!$C$13/100/12)+IF(AND(A262&gt;Input!$C$9*12, Input!$C$15="Yes"), Input!$C$19, 0)</f>
        <v/>
      </c>
    </row>
    <row r="263">
      <c r="A263" s="111">
        <f>A262+1</f>
        <v/>
      </c>
      <c r="B263" s="111">
        <f>INT((A263-1)/12)+1</f>
        <v/>
      </c>
      <c r="C263" s="112">
        <f>IF(A263&lt;=Input!C9*12, Input!C19, 0)</f>
        <v/>
      </c>
      <c r="D263" s="112">
        <f>Input!C10*(1+Input!C11/100)^INT((A263-1)/12)</f>
        <v/>
      </c>
      <c r="E263" s="112">
        <f>IF(A263&lt;=Input!$C$9*12, Input!$C$19-D263, IF(Input!$C$15="Yes", Input!$C$19-D263, -D263))</f>
        <v/>
      </c>
      <c r="F263" s="112">
        <f>F262*(1+Input!$C$13/100/12)+E263</f>
        <v/>
      </c>
      <c r="G263" s="112">
        <f>G262*(1+Input!$C$13/100/12)+IF(AND(A263&gt;Input!$C$9*12, Input!$C$15="Yes"), Input!$C$19, 0)</f>
        <v/>
      </c>
    </row>
    <row r="264">
      <c r="A264" s="111">
        <f>A263+1</f>
        <v/>
      </c>
      <c r="B264" s="111">
        <f>INT((A264-1)/12)+1</f>
        <v/>
      </c>
      <c r="C264" s="112">
        <f>IF(A264&lt;=Input!C9*12, Input!C19, 0)</f>
        <v/>
      </c>
      <c r="D264" s="112">
        <f>Input!C10*(1+Input!C11/100)^INT((A264-1)/12)</f>
        <v/>
      </c>
      <c r="E264" s="112">
        <f>IF(A264&lt;=Input!$C$9*12, Input!$C$19-D264, IF(Input!$C$15="Yes", Input!$C$19-D264, -D264))</f>
        <v/>
      </c>
      <c r="F264" s="112">
        <f>F263*(1+Input!$C$13/100/12)+E264</f>
        <v/>
      </c>
      <c r="G264" s="112">
        <f>G263*(1+Input!$C$13/100/12)+IF(AND(A264&gt;Input!$C$9*12, Input!$C$15="Yes"), Input!$C$19, 0)</f>
        <v/>
      </c>
    </row>
    <row r="265">
      <c r="A265" s="111">
        <f>A264+1</f>
        <v/>
      </c>
      <c r="B265" s="111">
        <f>INT((A265-1)/12)+1</f>
        <v/>
      </c>
      <c r="C265" s="112">
        <f>IF(A265&lt;=Input!C9*12, Input!C19, 0)</f>
        <v/>
      </c>
      <c r="D265" s="112">
        <f>Input!C10*(1+Input!C11/100)^INT((A265-1)/12)</f>
        <v/>
      </c>
      <c r="E265" s="112">
        <f>IF(A265&lt;=Input!$C$9*12, Input!$C$19-D265, IF(Input!$C$15="Yes", Input!$C$19-D265, -D265))</f>
        <v/>
      </c>
      <c r="F265" s="112">
        <f>F264*(1+Input!$C$13/100/12)+E265</f>
        <v/>
      </c>
      <c r="G265" s="112">
        <f>G264*(1+Input!$C$13/100/12)+IF(AND(A265&gt;Input!$C$9*12, Input!$C$15="Yes"), Input!$C$19, 0)</f>
        <v/>
      </c>
    </row>
    <row r="266">
      <c r="A266" s="111">
        <f>A265+1</f>
        <v/>
      </c>
      <c r="B266" s="111">
        <f>INT((A266-1)/12)+1</f>
        <v/>
      </c>
      <c r="C266" s="112">
        <f>IF(A266&lt;=Input!C9*12, Input!C19, 0)</f>
        <v/>
      </c>
      <c r="D266" s="112">
        <f>Input!C10*(1+Input!C11/100)^INT((A266-1)/12)</f>
        <v/>
      </c>
      <c r="E266" s="112">
        <f>IF(A266&lt;=Input!$C$9*12, Input!$C$19-D266, IF(Input!$C$15="Yes", Input!$C$19-D266, -D266))</f>
        <v/>
      </c>
      <c r="F266" s="112">
        <f>F265*(1+Input!$C$13/100/12)+E266</f>
        <v/>
      </c>
      <c r="G266" s="112">
        <f>G265*(1+Input!$C$13/100/12)+IF(AND(A266&gt;Input!$C$9*12, Input!$C$15="Yes"), Input!$C$19, 0)</f>
        <v/>
      </c>
    </row>
    <row r="267">
      <c r="A267" s="111">
        <f>A266+1</f>
        <v/>
      </c>
      <c r="B267" s="111">
        <f>INT((A267-1)/12)+1</f>
        <v/>
      </c>
      <c r="C267" s="112">
        <f>IF(A267&lt;=Input!C9*12, Input!C19, 0)</f>
        <v/>
      </c>
      <c r="D267" s="112">
        <f>Input!C10*(1+Input!C11/100)^INT((A267-1)/12)</f>
        <v/>
      </c>
      <c r="E267" s="112">
        <f>IF(A267&lt;=Input!$C$9*12, Input!$C$19-D267, IF(Input!$C$15="Yes", Input!$C$19-D267, -D267))</f>
        <v/>
      </c>
      <c r="F267" s="112">
        <f>F266*(1+Input!$C$13/100/12)+E267</f>
        <v/>
      </c>
      <c r="G267" s="112">
        <f>G266*(1+Input!$C$13/100/12)+IF(AND(A267&gt;Input!$C$9*12, Input!$C$15="Yes"), Input!$C$19, 0)</f>
        <v/>
      </c>
    </row>
    <row r="268">
      <c r="A268" s="111">
        <f>A267+1</f>
        <v/>
      </c>
      <c r="B268" s="111">
        <f>INT((A268-1)/12)+1</f>
        <v/>
      </c>
      <c r="C268" s="112">
        <f>IF(A268&lt;=Input!C9*12, Input!C19, 0)</f>
        <v/>
      </c>
      <c r="D268" s="112">
        <f>Input!C10*(1+Input!C11/100)^INT((A268-1)/12)</f>
        <v/>
      </c>
      <c r="E268" s="112">
        <f>IF(A268&lt;=Input!$C$9*12, Input!$C$19-D268, IF(Input!$C$15="Yes", Input!$C$19-D268, -D268))</f>
        <v/>
      </c>
      <c r="F268" s="112">
        <f>F267*(1+Input!$C$13/100/12)+E268</f>
        <v/>
      </c>
      <c r="G268" s="112">
        <f>G267*(1+Input!$C$13/100/12)+IF(AND(A268&gt;Input!$C$9*12, Input!$C$15="Yes"), Input!$C$19, 0)</f>
        <v/>
      </c>
    </row>
    <row r="269">
      <c r="A269" s="111">
        <f>A268+1</f>
        <v/>
      </c>
      <c r="B269" s="111">
        <f>INT((A269-1)/12)+1</f>
        <v/>
      </c>
      <c r="C269" s="112">
        <f>IF(A269&lt;=Input!C9*12, Input!C19, 0)</f>
        <v/>
      </c>
      <c r="D269" s="112">
        <f>Input!C10*(1+Input!C11/100)^INT((A269-1)/12)</f>
        <v/>
      </c>
      <c r="E269" s="112">
        <f>IF(A269&lt;=Input!$C$9*12, Input!$C$19-D269, IF(Input!$C$15="Yes", Input!$C$19-D269, -D269))</f>
        <v/>
      </c>
      <c r="F269" s="112">
        <f>F268*(1+Input!$C$13/100/12)+E269</f>
        <v/>
      </c>
      <c r="G269" s="112">
        <f>G268*(1+Input!$C$13/100/12)+IF(AND(A269&gt;Input!$C$9*12, Input!$C$15="Yes"), Input!$C$19, 0)</f>
        <v/>
      </c>
    </row>
    <row r="270">
      <c r="A270" s="111">
        <f>A269+1</f>
        <v/>
      </c>
      <c r="B270" s="111">
        <f>INT((A270-1)/12)+1</f>
        <v/>
      </c>
      <c r="C270" s="112">
        <f>IF(A270&lt;=Input!C9*12, Input!C19, 0)</f>
        <v/>
      </c>
      <c r="D270" s="112">
        <f>Input!C10*(1+Input!C11/100)^INT((A270-1)/12)</f>
        <v/>
      </c>
      <c r="E270" s="112">
        <f>IF(A270&lt;=Input!$C$9*12, Input!$C$19-D270, IF(Input!$C$15="Yes", Input!$C$19-D270, -D270))</f>
        <v/>
      </c>
      <c r="F270" s="112">
        <f>F269*(1+Input!$C$13/100/12)+E270</f>
        <v/>
      </c>
      <c r="G270" s="112">
        <f>G269*(1+Input!$C$13/100/12)+IF(AND(A270&gt;Input!$C$9*12, Input!$C$15="Yes"), Input!$C$19, 0)</f>
        <v/>
      </c>
    </row>
    <row r="271">
      <c r="A271" s="111">
        <f>A270+1</f>
        <v/>
      </c>
      <c r="B271" s="111">
        <f>INT((A271-1)/12)+1</f>
        <v/>
      </c>
      <c r="C271" s="112">
        <f>IF(A271&lt;=Input!C9*12, Input!C19, 0)</f>
        <v/>
      </c>
      <c r="D271" s="112">
        <f>Input!C10*(1+Input!C11/100)^INT((A271-1)/12)</f>
        <v/>
      </c>
      <c r="E271" s="112">
        <f>IF(A271&lt;=Input!$C$9*12, Input!$C$19-D271, IF(Input!$C$15="Yes", Input!$C$19-D271, -D271))</f>
        <v/>
      </c>
      <c r="F271" s="112">
        <f>F270*(1+Input!$C$13/100/12)+E271</f>
        <v/>
      </c>
      <c r="G271" s="112">
        <f>G270*(1+Input!$C$13/100/12)+IF(AND(A271&gt;Input!$C$9*12, Input!$C$15="Yes"), Input!$C$19, 0)</f>
        <v/>
      </c>
    </row>
    <row r="272">
      <c r="A272" s="111">
        <f>A271+1</f>
        <v/>
      </c>
      <c r="B272" s="111">
        <f>INT((A272-1)/12)+1</f>
        <v/>
      </c>
      <c r="C272" s="112">
        <f>IF(A272&lt;=Input!C9*12, Input!C19, 0)</f>
        <v/>
      </c>
      <c r="D272" s="112">
        <f>Input!C10*(1+Input!C11/100)^INT((A272-1)/12)</f>
        <v/>
      </c>
      <c r="E272" s="112">
        <f>IF(A272&lt;=Input!$C$9*12, Input!$C$19-D272, IF(Input!$C$15="Yes", Input!$C$19-D272, -D272))</f>
        <v/>
      </c>
      <c r="F272" s="112">
        <f>F271*(1+Input!$C$13/100/12)+E272</f>
        <v/>
      </c>
      <c r="G272" s="112">
        <f>G271*(1+Input!$C$13/100/12)+IF(AND(A272&gt;Input!$C$9*12, Input!$C$15="Yes"), Input!$C$19, 0)</f>
        <v/>
      </c>
    </row>
    <row r="273">
      <c r="A273" s="111">
        <f>A272+1</f>
        <v/>
      </c>
      <c r="B273" s="111">
        <f>INT((A273-1)/12)+1</f>
        <v/>
      </c>
      <c r="C273" s="112">
        <f>IF(A273&lt;=Input!C9*12, Input!C19, 0)</f>
        <v/>
      </c>
      <c r="D273" s="112">
        <f>Input!C10*(1+Input!C11/100)^INT((A273-1)/12)</f>
        <v/>
      </c>
      <c r="E273" s="112">
        <f>IF(A273&lt;=Input!$C$9*12, Input!$C$19-D273, IF(Input!$C$15="Yes", Input!$C$19-D273, -D273))</f>
        <v/>
      </c>
      <c r="F273" s="112">
        <f>F272*(1+Input!$C$13/100/12)+E273</f>
        <v/>
      </c>
      <c r="G273" s="112">
        <f>G272*(1+Input!$C$13/100/12)+IF(AND(A273&gt;Input!$C$9*12, Input!$C$15="Yes"), Input!$C$19, 0)</f>
        <v/>
      </c>
    </row>
    <row r="274">
      <c r="A274" s="111">
        <f>A273+1</f>
        <v/>
      </c>
      <c r="B274" s="111">
        <f>INT((A274-1)/12)+1</f>
        <v/>
      </c>
      <c r="C274" s="112">
        <f>IF(A274&lt;=Input!C9*12, Input!C19, 0)</f>
        <v/>
      </c>
      <c r="D274" s="112">
        <f>Input!C10*(1+Input!C11/100)^INT((A274-1)/12)</f>
        <v/>
      </c>
      <c r="E274" s="112">
        <f>IF(A274&lt;=Input!$C$9*12, Input!$C$19-D274, IF(Input!$C$15="Yes", Input!$C$19-D274, -D274))</f>
        <v/>
      </c>
      <c r="F274" s="112">
        <f>F273*(1+Input!$C$13/100/12)+E274</f>
        <v/>
      </c>
      <c r="G274" s="112">
        <f>G273*(1+Input!$C$13/100/12)+IF(AND(A274&gt;Input!$C$9*12, Input!$C$15="Yes"), Input!$C$19, 0)</f>
        <v/>
      </c>
    </row>
    <row r="275">
      <c r="A275" s="111">
        <f>A274+1</f>
        <v/>
      </c>
      <c r="B275" s="111">
        <f>INT((A275-1)/12)+1</f>
        <v/>
      </c>
      <c r="C275" s="112">
        <f>IF(A275&lt;=Input!C9*12, Input!C19, 0)</f>
        <v/>
      </c>
      <c r="D275" s="112">
        <f>Input!C10*(1+Input!C11/100)^INT((A275-1)/12)</f>
        <v/>
      </c>
      <c r="E275" s="112">
        <f>IF(A275&lt;=Input!$C$9*12, Input!$C$19-D275, IF(Input!$C$15="Yes", Input!$C$19-D275, -D275))</f>
        <v/>
      </c>
      <c r="F275" s="112">
        <f>F274*(1+Input!$C$13/100/12)+E275</f>
        <v/>
      </c>
      <c r="G275" s="112">
        <f>G274*(1+Input!$C$13/100/12)+IF(AND(A275&gt;Input!$C$9*12, Input!$C$15="Yes"), Input!$C$19, 0)</f>
        <v/>
      </c>
    </row>
    <row r="276">
      <c r="A276" s="111">
        <f>A275+1</f>
        <v/>
      </c>
      <c r="B276" s="111">
        <f>INT((A276-1)/12)+1</f>
        <v/>
      </c>
      <c r="C276" s="112">
        <f>IF(A276&lt;=Input!C9*12, Input!C19, 0)</f>
        <v/>
      </c>
      <c r="D276" s="112">
        <f>Input!C10*(1+Input!C11/100)^INT((A276-1)/12)</f>
        <v/>
      </c>
      <c r="E276" s="112">
        <f>IF(A276&lt;=Input!$C$9*12, Input!$C$19-D276, IF(Input!$C$15="Yes", Input!$C$19-D276, -D276))</f>
        <v/>
      </c>
      <c r="F276" s="112">
        <f>F275*(1+Input!$C$13/100/12)+E276</f>
        <v/>
      </c>
      <c r="G276" s="112">
        <f>G275*(1+Input!$C$13/100/12)+IF(AND(A276&gt;Input!$C$9*12, Input!$C$15="Yes"), Input!$C$19, 0)</f>
        <v/>
      </c>
    </row>
    <row r="277">
      <c r="A277" s="111">
        <f>A276+1</f>
        <v/>
      </c>
      <c r="B277" s="111">
        <f>INT((A277-1)/12)+1</f>
        <v/>
      </c>
      <c r="C277" s="112">
        <f>IF(A277&lt;=Input!C9*12, Input!C19, 0)</f>
        <v/>
      </c>
      <c r="D277" s="112">
        <f>Input!C10*(1+Input!C11/100)^INT((A277-1)/12)</f>
        <v/>
      </c>
      <c r="E277" s="112">
        <f>IF(A277&lt;=Input!$C$9*12, Input!$C$19-D277, IF(Input!$C$15="Yes", Input!$C$19-D277, -D277))</f>
        <v/>
      </c>
      <c r="F277" s="112">
        <f>F276*(1+Input!$C$13/100/12)+E277</f>
        <v/>
      </c>
      <c r="G277" s="112">
        <f>G276*(1+Input!$C$13/100/12)+IF(AND(A277&gt;Input!$C$9*12, Input!$C$15="Yes"), Input!$C$19, 0)</f>
        <v/>
      </c>
    </row>
    <row r="278">
      <c r="A278" s="111">
        <f>A277+1</f>
        <v/>
      </c>
      <c r="B278" s="111">
        <f>INT((A278-1)/12)+1</f>
        <v/>
      </c>
      <c r="C278" s="112">
        <f>IF(A278&lt;=Input!C9*12, Input!C19, 0)</f>
        <v/>
      </c>
      <c r="D278" s="112">
        <f>Input!C10*(1+Input!C11/100)^INT((A278-1)/12)</f>
        <v/>
      </c>
      <c r="E278" s="112">
        <f>IF(A278&lt;=Input!$C$9*12, Input!$C$19-D278, IF(Input!$C$15="Yes", Input!$C$19-D278, -D278))</f>
        <v/>
      </c>
      <c r="F278" s="112">
        <f>F277*(1+Input!$C$13/100/12)+E278</f>
        <v/>
      </c>
      <c r="G278" s="112">
        <f>G277*(1+Input!$C$13/100/12)+IF(AND(A278&gt;Input!$C$9*12, Input!$C$15="Yes"), Input!$C$19, 0)</f>
        <v/>
      </c>
    </row>
    <row r="279">
      <c r="A279" s="111">
        <f>A278+1</f>
        <v/>
      </c>
      <c r="B279" s="111">
        <f>INT((A279-1)/12)+1</f>
        <v/>
      </c>
      <c r="C279" s="112">
        <f>IF(A279&lt;=Input!C9*12, Input!C19, 0)</f>
        <v/>
      </c>
      <c r="D279" s="112">
        <f>Input!C10*(1+Input!C11/100)^INT((A279-1)/12)</f>
        <v/>
      </c>
      <c r="E279" s="112">
        <f>IF(A279&lt;=Input!$C$9*12, Input!$C$19-D279, IF(Input!$C$15="Yes", Input!$C$19-D279, -D279))</f>
        <v/>
      </c>
      <c r="F279" s="112">
        <f>F278*(1+Input!$C$13/100/12)+E279</f>
        <v/>
      </c>
      <c r="G279" s="112">
        <f>G278*(1+Input!$C$13/100/12)+IF(AND(A279&gt;Input!$C$9*12, Input!$C$15="Yes"), Input!$C$19, 0)</f>
        <v/>
      </c>
    </row>
    <row r="280">
      <c r="A280" s="111">
        <f>A279+1</f>
        <v/>
      </c>
      <c r="B280" s="111">
        <f>INT((A280-1)/12)+1</f>
        <v/>
      </c>
      <c r="C280" s="112">
        <f>IF(A280&lt;=Input!C9*12, Input!C19, 0)</f>
        <v/>
      </c>
      <c r="D280" s="112">
        <f>Input!C10*(1+Input!C11/100)^INT((A280-1)/12)</f>
        <v/>
      </c>
      <c r="E280" s="112">
        <f>IF(A280&lt;=Input!$C$9*12, Input!$C$19-D280, IF(Input!$C$15="Yes", Input!$C$19-D280, -D280))</f>
        <v/>
      </c>
      <c r="F280" s="112">
        <f>F279*(1+Input!$C$13/100/12)+E280</f>
        <v/>
      </c>
      <c r="G280" s="112">
        <f>G279*(1+Input!$C$13/100/12)+IF(AND(A280&gt;Input!$C$9*12, Input!$C$15="Yes"), Input!$C$19, 0)</f>
        <v/>
      </c>
    </row>
    <row r="281">
      <c r="A281" s="111">
        <f>A280+1</f>
        <v/>
      </c>
      <c r="B281" s="111">
        <f>INT((A281-1)/12)+1</f>
        <v/>
      </c>
      <c r="C281" s="112">
        <f>IF(A281&lt;=Input!C9*12, Input!C19, 0)</f>
        <v/>
      </c>
      <c r="D281" s="112">
        <f>Input!C10*(1+Input!C11/100)^INT((A281-1)/12)</f>
        <v/>
      </c>
      <c r="E281" s="112">
        <f>IF(A281&lt;=Input!$C$9*12, Input!$C$19-D281, IF(Input!$C$15="Yes", Input!$C$19-D281, -D281))</f>
        <v/>
      </c>
      <c r="F281" s="112">
        <f>F280*(1+Input!$C$13/100/12)+E281</f>
        <v/>
      </c>
      <c r="G281" s="112">
        <f>G280*(1+Input!$C$13/100/12)+IF(AND(A281&gt;Input!$C$9*12, Input!$C$15="Yes"), Input!$C$19, 0)</f>
        <v/>
      </c>
    </row>
    <row r="282">
      <c r="A282" s="111">
        <f>A281+1</f>
        <v/>
      </c>
      <c r="B282" s="111">
        <f>INT((A282-1)/12)+1</f>
        <v/>
      </c>
      <c r="C282" s="112">
        <f>IF(A282&lt;=Input!C9*12, Input!C19, 0)</f>
        <v/>
      </c>
      <c r="D282" s="112">
        <f>Input!C10*(1+Input!C11/100)^INT((A282-1)/12)</f>
        <v/>
      </c>
      <c r="E282" s="112">
        <f>IF(A282&lt;=Input!$C$9*12, Input!$C$19-D282, IF(Input!$C$15="Yes", Input!$C$19-D282, -D282))</f>
        <v/>
      </c>
      <c r="F282" s="112">
        <f>F281*(1+Input!$C$13/100/12)+E282</f>
        <v/>
      </c>
      <c r="G282" s="112">
        <f>G281*(1+Input!$C$13/100/12)+IF(AND(A282&gt;Input!$C$9*12, Input!$C$15="Yes"), Input!$C$19, 0)</f>
        <v/>
      </c>
    </row>
    <row r="283">
      <c r="A283" s="111">
        <f>A282+1</f>
        <v/>
      </c>
      <c r="B283" s="111">
        <f>INT((A283-1)/12)+1</f>
        <v/>
      </c>
      <c r="C283" s="112">
        <f>IF(A283&lt;=Input!C9*12, Input!C19, 0)</f>
        <v/>
      </c>
      <c r="D283" s="112">
        <f>Input!C10*(1+Input!C11/100)^INT((A283-1)/12)</f>
        <v/>
      </c>
      <c r="E283" s="112">
        <f>IF(A283&lt;=Input!$C$9*12, Input!$C$19-D283, IF(Input!$C$15="Yes", Input!$C$19-D283, -D283))</f>
        <v/>
      </c>
      <c r="F283" s="112">
        <f>F282*(1+Input!$C$13/100/12)+E283</f>
        <v/>
      </c>
      <c r="G283" s="112">
        <f>G282*(1+Input!$C$13/100/12)+IF(AND(A283&gt;Input!$C$9*12, Input!$C$15="Yes"), Input!$C$19, 0)</f>
        <v/>
      </c>
    </row>
    <row r="284">
      <c r="A284" s="111">
        <f>A283+1</f>
        <v/>
      </c>
      <c r="B284" s="111">
        <f>INT((A284-1)/12)+1</f>
        <v/>
      </c>
      <c r="C284" s="112">
        <f>IF(A284&lt;=Input!C9*12, Input!C19, 0)</f>
        <v/>
      </c>
      <c r="D284" s="112">
        <f>Input!C10*(1+Input!C11/100)^INT((A284-1)/12)</f>
        <v/>
      </c>
      <c r="E284" s="112">
        <f>IF(A284&lt;=Input!$C$9*12, Input!$C$19-D284, IF(Input!$C$15="Yes", Input!$C$19-D284, -D284))</f>
        <v/>
      </c>
      <c r="F284" s="112">
        <f>F283*(1+Input!$C$13/100/12)+E284</f>
        <v/>
      </c>
      <c r="G284" s="112">
        <f>G283*(1+Input!$C$13/100/12)+IF(AND(A284&gt;Input!$C$9*12, Input!$C$15="Yes"), Input!$C$19, 0)</f>
        <v/>
      </c>
    </row>
    <row r="285">
      <c r="A285" s="111">
        <f>A284+1</f>
        <v/>
      </c>
      <c r="B285" s="111">
        <f>INT((A285-1)/12)+1</f>
        <v/>
      </c>
      <c r="C285" s="112">
        <f>IF(A285&lt;=Input!C9*12, Input!C19, 0)</f>
        <v/>
      </c>
      <c r="D285" s="112">
        <f>Input!C10*(1+Input!C11/100)^INT((A285-1)/12)</f>
        <v/>
      </c>
      <c r="E285" s="112">
        <f>IF(A285&lt;=Input!$C$9*12, Input!$C$19-D285, IF(Input!$C$15="Yes", Input!$C$19-D285, -D285))</f>
        <v/>
      </c>
      <c r="F285" s="112">
        <f>F284*(1+Input!$C$13/100/12)+E285</f>
        <v/>
      </c>
      <c r="G285" s="112">
        <f>G284*(1+Input!$C$13/100/12)+IF(AND(A285&gt;Input!$C$9*12, Input!$C$15="Yes"), Input!$C$19, 0)</f>
        <v/>
      </c>
    </row>
    <row r="286">
      <c r="A286" s="111">
        <f>A285+1</f>
        <v/>
      </c>
      <c r="B286" s="111">
        <f>INT((A286-1)/12)+1</f>
        <v/>
      </c>
      <c r="C286" s="112">
        <f>IF(A286&lt;=Input!C9*12, Input!C19, 0)</f>
        <v/>
      </c>
      <c r="D286" s="112">
        <f>Input!C10*(1+Input!C11/100)^INT((A286-1)/12)</f>
        <v/>
      </c>
      <c r="E286" s="112">
        <f>IF(A286&lt;=Input!$C$9*12, Input!$C$19-D286, IF(Input!$C$15="Yes", Input!$C$19-D286, -D286))</f>
        <v/>
      </c>
      <c r="F286" s="112">
        <f>F285*(1+Input!$C$13/100/12)+E286</f>
        <v/>
      </c>
      <c r="G286" s="112">
        <f>G285*(1+Input!$C$13/100/12)+IF(AND(A286&gt;Input!$C$9*12, Input!$C$15="Yes"), Input!$C$19, 0)</f>
        <v/>
      </c>
    </row>
    <row r="287">
      <c r="A287" s="111">
        <f>A286+1</f>
        <v/>
      </c>
      <c r="B287" s="111">
        <f>INT((A287-1)/12)+1</f>
        <v/>
      </c>
      <c r="C287" s="112">
        <f>IF(A287&lt;=Input!C9*12, Input!C19, 0)</f>
        <v/>
      </c>
      <c r="D287" s="112">
        <f>Input!C10*(1+Input!C11/100)^INT((A287-1)/12)</f>
        <v/>
      </c>
      <c r="E287" s="112">
        <f>IF(A287&lt;=Input!$C$9*12, Input!$C$19-D287, IF(Input!$C$15="Yes", Input!$C$19-D287, -D287))</f>
        <v/>
      </c>
      <c r="F287" s="112">
        <f>F286*(1+Input!$C$13/100/12)+E287</f>
        <v/>
      </c>
      <c r="G287" s="112">
        <f>G286*(1+Input!$C$13/100/12)+IF(AND(A287&gt;Input!$C$9*12, Input!$C$15="Yes"), Input!$C$19, 0)</f>
        <v/>
      </c>
    </row>
    <row r="288">
      <c r="A288" s="111">
        <f>A287+1</f>
        <v/>
      </c>
      <c r="B288" s="111">
        <f>INT((A288-1)/12)+1</f>
        <v/>
      </c>
      <c r="C288" s="112">
        <f>IF(A288&lt;=Input!C9*12, Input!C19, 0)</f>
        <v/>
      </c>
      <c r="D288" s="112">
        <f>Input!C10*(1+Input!C11/100)^INT((A288-1)/12)</f>
        <v/>
      </c>
      <c r="E288" s="112">
        <f>IF(A288&lt;=Input!$C$9*12, Input!$C$19-D288, IF(Input!$C$15="Yes", Input!$C$19-D288, -D288))</f>
        <v/>
      </c>
      <c r="F288" s="112">
        <f>F287*(1+Input!$C$13/100/12)+E288</f>
        <v/>
      </c>
      <c r="G288" s="112">
        <f>G287*(1+Input!$C$13/100/12)+IF(AND(A288&gt;Input!$C$9*12, Input!$C$15="Yes"), Input!$C$19, 0)</f>
        <v/>
      </c>
    </row>
    <row r="289">
      <c r="A289" s="111">
        <f>A288+1</f>
        <v/>
      </c>
      <c r="B289" s="111">
        <f>INT((A289-1)/12)+1</f>
        <v/>
      </c>
      <c r="C289" s="112">
        <f>IF(A289&lt;=Input!C9*12, Input!C19, 0)</f>
        <v/>
      </c>
      <c r="D289" s="112">
        <f>Input!C10*(1+Input!C11/100)^INT((A289-1)/12)</f>
        <v/>
      </c>
      <c r="E289" s="112">
        <f>IF(A289&lt;=Input!$C$9*12, Input!$C$19-D289, IF(Input!$C$15="Yes", Input!$C$19-D289, -D289))</f>
        <v/>
      </c>
      <c r="F289" s="112">
        <f>F288*(1+Input!$C$13/100/12)+E289</f>
        <v/>
      </c>
      <c r="G289" s="112">
        <f>G288*(1+Input!$C$13/100/12)+IF(AND(A289&gt;Input!$C$9*12, Input!$C$15="Yes"), Input!$C$19, 0)</f>
        <v/>
      </c>
    </row>
    <row r="290">
      <c r="A290" s="111">
        <f>A289+1</f>
        <v/>
      </c>
      <c r="B290" s="111">
        <f>INT((A290-1)/12)+1</f>
        <v/>
      </c>
      <c r="C290" s="112">
        <f>IF(A290&lt;=Input!C9*12, Input!C19, 0)</f>
        <v/>
      </c>
      <c r="D290" s="112">
        <f>Input!C10*(1+Input!C11/100)^INT((A290-1)/12)</f>
        <v/>
      </c>
      <c r="E290" s="112">
        <f>IF(A290&lt;=Input!$C$9*12, Input!$C$19-D290, IF(Input!$C$15="Yes", Input!$C$19-D290, -D290))</f>
        <v/>
      </c>
      <c r="F290" s="112">
        <f>F289*(1+Input!$C$13/100/12)+E290</f>
        <v/>
      </c>
      <c r="G290" s="112">
        <f>G289*(1+Input!$C$13/100/12)+IF(AND(A290&gt;Input!$C$9*12, Input!$C$15="Yes"), Input!$C$19, 0)</f>
        <v/>
      </c>
    </row>
    <row r="291">
      <c r="A291" s="111">
        <f>A290+1</f>
        <v/>
      </c>
      <c r="B291" s="111">
        <f>INT((A291-1)/12)+1</f>
        <v/>
      </c>
      <c r="C291" s="112">
        <f>IF(A291&lt;=Input!C9*12, Input!C19, 0)</f>
        <v/>
      </c>
      <c r="D291" s="112">
        <f>Input!C10*(1+Input!C11/100)^INT((A291-1)/12)</f>
        <v/>
      </c>
      <c r="E291" s="112">
        <f>IF(A291&lt;=Input!$C$9*12, Input!$C$19-D291, IF(Input!$C$15="Yes", Input!$C$19-D291, -D291))</f>
        <v/>
      </c>
      <c r="F291" s="112">
        <f>F290*(1+Input!$C$13/100/12)+E291</f>
        <v/>
      </c>
      <c r="G291" s="112">
        <f>G290*(1+Input!$C$13/100/12)+IF(AND(A291&gt;Input!$C$9*12, Input!$C$15="Yes"), Input!$C$19, 0)</f>
        <v/>
      </c>
    </row>
    <row r="292">
      <c r="A292" s="111">
        <f>A291+1</f>
        <v/>
      </c>
      <c r="B292" s="111">
        <f>INT((A292-1)/12)+1</f>
        <v/>
      </c>
      <c r="C292" s="112">
        <f>IF(A292&lt;=Input!C9*12, Input!C19, 0)</f>
        <v/>
      </c>
      <c r="D292" s="112">
        <f>Input!C10*(1+Input!C11/100)^INT((A292-1)/12)</f>
        <v/>
      </c>
      <c r="E292" s="112">
        <f>IF(A292&lt;=Input!$C$9*12, Input!$C$19-D292, IF(Input!$C$15="Yes", Input!$C$19-D292, -D292))</f>
        <v/>
      </c>
      <c r="F292" s="112">
        <f>F291*(1+Input!$C$13/100/12)+E292</f>
        <v/>
      </c>
      <c r="G292" s="112">
        <f>G291*(1+Input!$C$13/100/12)+IF(AND(A292&gt;Input!$C$9*12, Input!$C$15="Yes"), Input!$C$19, 0)</f>
        <v/>
      </c>
    </row>
    <row r="293">
      <c r="A293" s="111">
        <f>A292+1</f>
        <v/>
      </c>
      <c r="B293" s="111">
        <f>INT((A293-1)/12)+1</f>
        <v/>
      </c>
      <c r="C293" s="112">
        <f>IF(A293&lt;=Input!C9*12, Input!C19, 0)</f>
        <v/>
      </c>
      <c r="D293" s="112">
        <f>Input!C10*(1+Input!C11/100)^INT((A293-1)/12)</f>
        <v/>
      </c>
      <c r="E293" s="112">
        <f>IF(A293&lt;=Input!$C$9*12, Input!$C$19-D293, IF(Input!$C$15="Yes", Input!$C$19-D293, -D293))</f>
        <v/>
      </c>
      <c r="F293" s="112">
        <f>F292*(1+Input!$C$13/100/12)+E293</f>
        <v/>
      </c>
      <c r="G293" s="112">
        <f>G292*(1+Input!$C$13/100/12)+IF(AND(A293&gt;Input!$C$9*12, Input!$C$15="Yes"), Input!$C$19, 0)</f>
        <v/>
      </c>
    </row>
    <row r="294">
      <c r="A294" s="111">
        <f>A293+1</f>
        <v/>
      </c>
      <c r="B294" s="111">
        <f>INT((A294-1)/12)+1</f>
        <v/>
      </c>
      <c r="C294" s="112">
        <f>IF(A294&lt;=Input!C9*12, Input!C19, 0)</f>
        <v/>
      </c>
      <c r="D294" s="112">
        <f>Input!C10*(1+Input!C11/100)^INT((A294-1)/12)</f>
        <v/>
      </c>
      <c r="E294" s="112">
        <f>IF(A294&lt;=Input!$C$9*12, Input!$C$19-D294, IF(Input!$C$15="Yes", Input!$C$19-D294, -D294))</f>
        <v/>
      </c>
      <c r="F294" s="112">
        <f>F293*(1+Input!$C$13/100/12)+E294</f>
        <v/>
      </c>
      <c r="G294" s="112">
        <f>G293*(1+Input!$C$13/100/12)+IF(AND(A294&gt;Input!$C$9*12, Input!$C$15="Yes"), Input!$C$19, 0)</f>
        <v/>
      </c>
    </row>
    <row r="295">
      <c r="A295" s="111">
        <f>A294+1</f>
        <v/>
      </c>
      <c r="B295" s="111">
        <f>INT((A295-1)/12)+1</f>
        <v/>
      </c>
      <c r="C295" s="112">
        <f>IF(A295&lt;=Input!C9*12, Input!C19, 0)</f>
        <v/>
      </c>
      <c r="D295" s="112">
        <f>Input!C10*(1+Input!C11/100)^INT((A295-1)/12)</f>
        <v/>
      </c>
      <c r="E295" s="112">
        <f>IF(A295&lt;=Input!$C$9*12, Input!$C$19-D295, IF(Input!$C$15="Yes", Input!$C$19-D295, -D295))</f>
        <v/>
      </c>
      <c r="F295" s="112">
        <f>F294*(1+Input!$C$13/100/12)+E295</f>
        <v/>
      </c>
      <c r="G295" s="112">
        <f>G294*(1+Input!$C$13/100/12)+IF(AND(A295&gt;Input!$C$9*12, Input!$C$15="Yes"), Input!$C$19, 0)</f>
        <v/>
      </c>
    </row>
    <row r="296">
      <c r="A296" s="111">
        <f>A295+1</f>
        <v/>
      </c>
      <c r="B296" s="111">
        <f>INT((A296-1)/12)+1</f>
        <v/>
      </c>
      <c r="C296" s="112">
        <f>IF(A296&lt;=Input!C9*12, Input!C19, 0)</f>
        <v/>
      </c>
      <c r="D296" s="112">
        <f>Input!C10*(1+Input!C11/100)^INT((A296-1)/12)</f>
        <v/>
      </c>
      <c r="E296" s="112">
        <f>IF(A296&lt;=Input!$C$9*12, Input!$C$19-D296, IF(Input!$C$15="Yes", Input!$C$19-D296, -D296))</f>
        <v/>
      </c>
      <c r="F296" s="112">
        <f>F295*(1+Input!$C$13/100/12)+E296</f>
        <v/>
      </c>
      <c r="G296" s="112">
        <f>G295*(1+Input!$C$13/100/12)+IF(AND(A296&gt;Input!$C$9*12, Input!$C$15="Yes"), Input!$C$19, 0)</f>
        <v/>
      </c>
    </row>
    <row r="297">
      <c r="A297" s="111">
        <f>A296+1</f>
        <v/>
      </c>
      <c r="B297" s="111">
        <f>INT((A297-1)/12)+1</f>
        <v/>
      </c>
      <c r="C297" s="112">
        <f>IF(A297&lt;=Input!C9*12, Input!C19, 0)</f>
        <v/>
      </c>
      <c r="D297" s="112">
        <f>Input!C10*(1+Input!C11/100)^INT((A297-1)/12)</f>
        <v/>
      </c>
      <c r="E297" s="112">
        <f>IF(A297&lt;=Input!$C$9*12, Input!$C$19-D297, IF(Input!$C$15="Yes", Input!$C$19-D297, -D297))</f>
        <v/>
      </c>
      <c r="F297" s="112">
        <f>F296*(1+Input!$C$13/100/12)+E297</f>
        <v/>
      </c>
      <c r="G297" s="112">
        <f>G296*(1+Input!$C$13/100/12)+IF(AND(A297&gt;Input!$C$9*12, Input!$C$15="Yes"), Input!$C$19, 0)</f>
        <v/>
      </c>
    </row>
    <row r="298">
      <c r="A298" s="111">
        <f>A297+1</f>
        <v/>
      </c>
      <c r="B298" s="111">
        <f>INT((A298-1)/12)+1</f>
        <v/>
      </c>
      <c r="C298" s="112">
        <f>IF(A298&lt;=Input!C9*12, Input!C19, 0)</f>
        <v/>
      </c>
      <c r="D298" s="112">
        <f>Input!C10*(1+Input!C11/100)^INT((A298-1)/12)</f>
        <v/>
      </c>
      <c r="E298" s="112">
        <f>IF(A298&lt;=Input!$C$9*12, Input!$C$19-D298, IF(Input!$C$15="Yes", Input!$C$19-D298, -D298))</f>
        <v/>
      </c>
      <c r="F298" s="112">
        <f>F297*(1+Input!$C$13/100/12)+E298</f>
        <v/>
      </c>
      <c r="G298" s="112">
        <f>G297*(1+Input!$C$13/100/12)+IF(AND(A298&gt;Input!$C$9*12, Input!$C$15="Yes"), Input!$C$19, 0)</f>
        <v/>
      </c>
    </row>
    <row r="299">
      <c r="A299" s="111">
        <f>A298+1</f>
        <v/>
      </c>
      <c r="B299" s="111">
        <f>INT((A299-1)/12)+1</f>
        <v/>
      </c>
      <c r="C299" s="112">
        <f>IF(A299&lt;=Input!C9*12, Input!C19, 0)</f>
        <v/>
      </c>
      <c r="D299" s="112">
        <f>Input!C10*(1+Input!C11/100)^INT((A299-1)/12)</f>
        <v/>
      </c>
      <c r="E299" s="112">
        <f>IF(A299&lt;=Input!$C$9*12, Input!$C$19-D299, IF(Input!$C$15="Yes", Input!$C$19-D299, -D299))</f>
        <v/>
      </c>
      <c r="F299" s="112">
        <f>F298*(1+Input!$C$13/100/12)+E299</f>
        <v/>
      </c>
      <c r="G299" s="112">
        <f>G298*(1+Input!$C$13/100/12)+IF(AND(A299&gt;Input!$C$9*12, Input!$C$15="Yes"), Input!$C$19, 0)</f>
        <v/>
      </c>
    </row>
    <row r="300">
      <c r="A300" s="111">
        <f>A299+1</f>
        <v/>
      </c>
      <c r="B300" s="111">
        <f>INT((A300-1)/12)+1</f>
        <v/>
      </c>
      <c r="C300" s="112">
        <f>IF(A300&lt;=Input!C9*12, Input!C19, 0)</f>
        <v/>
      </c>
      <c r="D300" s="112">
        <f>Input!C10*(1+Input!C11/100)^INT((A300-1)/12)</f>
        <v/>
      </c>
      <c r="E300" s="112">
        <f>IF(A300&lt;=Input!$C$9*12, Input!$C$19-D300, IF(Input!$C$15="Yes", Input!$C$19-D300, -D300))</f>
        <v/>
      </c>
      <c r="F300" s="112">
        <f>F299*(1+Input!$C$13/100/12)+E300</f>
        <v/>
      </c>
      <c r="G300" s="112">
        <f>G299*(1+Input!$C$13/100/12)+IF(AND(A300&gt;Input!$C$9*12, Input!$C$15="Yes"), Input!$C$19, 0)</f>
        <v/>
      </c>
    </row>
    <row r="301">
      <c r="A301" s="111">
        <f>A300+1</f>
        <v/>
      </c>
      <c r="B301" s="111">
        <f>INT((A301-1)/12)+1</f>
        <v/>
      </c>
      <c r="C301" s="112">
        <f>IF(A301&lt;=Input!C9*12, Input!C19, 0)</f>
        <v/>
      </c>
      <c r="D301" s="112">
        <f>Input!C10*(1+Input!C11/100)^INT((A301-1)/12)</f>
        <v/>
      </c>
      <c r="E301" s="112">
        <f>IF(A301&lt;=Input!$C$9*12, Input!$C$19-D301, IF(Input!$C$15="Yes", Input!$C$19-D301, -D301))</f>
        <v/>
      </c>
      <c r="F301" s="112">
        <f>F300*(1+Input!$C$13/100/12)+E301</f>
        <v/>
      </c>
      <c r="G301" s="112">
        <f>G300*(1+Input!$C$13/100/12)+IF(AND(A301&gt;Input!$C$9*12, Input!$C$15="Yes"), Input!$C$19, 0)</f>
        <v/>
      </c>
    </row>
    <row r="302">
      <c r="A302" s="111">
        <f>A301+1</f>
        <v/>
      </c>
      <c r="B302" s="111">
        <f>INT((A302-1)/12)+1</f>
        <v/>
      </c>
      <c r="C302" s="112">
        <f>IF(A302&lt;=Input!C9*12, Input!C19, 0)</f>
        <v/>
      </c>
      <c r="D302" s="112">
        <f>Input!C10*(1+Input!C11/100)^INT((A302-1)/12)</f>
        <v/>
      </c>
      <c r="E302" s="112">
        <f>IF(A302&lt;=Input!$C$9*12, Input!$C$19-D302, IF(Input!$C$15="Yes", Input!$C$19-D302, -D302))</f>
        <v/>
      </c>
      <c r="F302" s="112">
        <f>F301*(1+Input!$C$13/100/12)+E302</f>
        <v/>
      </c>
      <c r="G302" s="112">
        <f>G301*(1+Input!$C$13/100/12)+IF(AND(A302&gt;Input!$C$9*12, Input!$C$15="Yes"), Input!$C$19, 0)</f>
        <v/>
      </c>
    </row>
    <row r="303">
      <c r="A303" s="111">
        <f>A302+1</f>
        <v/>
      </c>
      <c r="B303" s="111">
        <f>INT((A303-1)/12)+1</f>
        <v/>
      </c>
      <c r="C303" s="112">
        <f>IF(A303&lt;=Input!C9*12, Input!C19, 0)</f>
        <v/>
      </c>
      <c r="D303" s="112">
        <f>Input!C10*(1+Input!C11/100)^INT((A303-1)/12)</f>
        <v/>
      </c>
      <c r="E303" s="112">
        <f>IF(A303&lt;=Input!$C$9*12, Input!$C$19-D303, IF(Input!$C$15="Yes", Input!$C$19-D303, -D303))</f>
        <v/>
      </c>
      <c r="F303" s="112">
        <f>F302*(1+Input!$C$13/100/12)+E303</f>
        <v/>
      </c>
      <c r="G303" s="112">
        <f>G302*(1+Input!$C$13/100/12)+IF(AND(A303&gt;Input!$C$9*12, Input!$C$15="Yes"), Input!$C$19, 0)</f>
        <v/>
      </c>
    </row>
    <row r="304">
      <c r="A304" s="111">
        <f>A303+1</f>
        <v/>
      </c>
      <c r="B304" s="111">
        <f>INT((A304-1)/12)+1</f>
        <v/>
      </c>
      <c r="C304" s="112">
        <f>IF(A304&lt;=Input!C9*12, Input!C19, 0)</f>
        <v/>
      </c>
      <c r="D304" s="112">
        <f>Input!C10*(1+Input!C11/100)^INT((A304-1)/12)</f>
        <v/>
      </c>
      <c r="E304" s="112">
        <f>IF(A304&lt;=Input!$C$9*12, Input!$C$19-D304, IF(Input!$C$15="Yes", Input!$C$19-D304, -D304))</f>
        <v/>
      </c>
      <c r="F304" s="112">
        <f>F303*(1+Input!$C$13/100/12)+E304</f>
        <v/>
      </c>
      <c r="G304" s="112">
        <f>G303*(1+Input!$C$13/100/12)+IF(AND(A304&gt;Input!$C$9*12, Input!$C$15="Yes"), Input!$C$19, 0)</f>
        <v/>
      </c>
    </row>
    <row r="305">
      <c r="A305" s="111">
        <f>A304+1</f>
        <v/>
      </c>
      <c r="B305" s="111">
        <f>INT((A305-1)/12)+1</f>
        <v/>
      </c>
      <c r="C305" s="112">
        <f>IF(A305&lt;=Input!C9*12, Input!C19, 0)</f>
        <v/>
      </c>
      <c r="D305" s="112">
        <f>Input!C10*(1+Input!C11/100)^INT((A305-1)/12)</f>
        <v/>
      </c>
      <c r="E305" s="112">
        <f>IF(A305&lt;=Input!$C$9*12, Input!$C$19-D305, IF(Input!$C$15="Yes", Input!$C$19-D305, -D305))</f>
        <v/>
      </c>
      <c r="F305" s="112">
        <f>F304*(1+Input!$C$13/100/12)+E305</f>
        <v/>
      </c>
      <c r="G305" s="112">
        <f>G304*(1+Input!$C$13/100/12)+IF(AND(A305&gt;Input!$C$9*12, Input!$C$15="Yes"), Input!$C$19, 0)</f>
        <v/>
      </c>
    </row>
    <row r="306">
      <c r="A306" s="111">
        <f>A305+1</f>
        <v/>
      </c>
      <c r="B306" s="111">
        <f>INT((A306-1)/12)+1</f>
        <v/>
      </c>
      <c r="C306" s="112">
        <f>IF(A306&lt;=Input!C9*12, Input!C19, 0)</f>
        <v/>
      </c>
      <c r="D306" s="112">
        <f>Input!C10*(1+Input!C11/100)^INT((A306-1)/12)</f>
        <v/>
      </c>
      <c r="E306" s="112">
        <f>IF(A306&lt;=Input!$C$9*12, Input!$C$19-D306, IF(Input!$C$15="Yes", Input!$C$19-D306, -D306))</f>
        <v/>
      </c>
      <c r="F306" s="112">
        <f>F305*(1+Input!$C$13/100/12)+E306</f>
        <v/>
      </c>
      <c r="G306" s="112">
        <f>G305*(1+Input!$C$13/100/12)+IF(AND(A306&gt;Input!$C$9*12, Input!$C$15="Yes"), Input!$C$19, 0)</f>
        <v/>
      </c>
    </row>
    <row r="307">
      <c r="A307" s="111">
        <f>A306+1</f>
        <v/>
      </c>
      <c r="B307" s="111">
        <f>INT((A307-1)/12)+1</f>
        <v/>
      </c>
      <c r="C307" s="112">
        <f>IF(A307&lt;=Input!C9*12, Input!C19, 0)</f>
        <v/>
      </c>
      <c r="D307" s="112">
        <f>Input!C10*(1+Input!C11/100)^INT((A307-1)/12)</f>
        <v/>
      </c>
      <c r="E307" s="112">
        <f>IF(A307&lt;=Input!$C$9*12, Input!$C$19-D307, IF(Input!$C$15="Yes", Input!$C$19-D307, -D307))</f>
        <v/>
      </c>
      <c r="F307" s="112">
        <f>F306*(1+Input!$C$13/100/12)+E307</f>
        <v/>
      </c>
      <c r="G307" s="112">
        <f>G306*(1+Input!$C$13/100/12)+IF(AND(A307&gt;Input!$C$9*12, Input!$C$15="Yes"), Input!$C$19, 0)</f>
        <v/>
      </c>
    </row>
    <row r="308">
      <c r="A308" s="111">
        <f>A307+1</f>
        <v/>
      </c>
      <c r="B308" s="111">
        <f>INT((A308-1)/12)+1</f>
        <v/>
      </c>
      <c r="C308" s="112">
        <f>IF(A308&lt;=Input!C9*12, Input!C19, 0)</f>
        <v/>
      </c>
      <c r="D308" s="112">
        <f>Input!C10*(1+Input!C11/100)^INT((A308-1)/12)</f>
        <v/>
      </c>
      <c r="E308" s="112">
        <f>IF(A308&lt;=Input!$C$9*12, Input!$C$19-D308, IF(Input!$C$15="Yes", Input!$C$19-D308, -D308))</f>
        <v/>
      </c>
      <c r="F308" s="112">
        <f>F307*(1+Input!$C$13/100/12)+E308</f>
        <v/>
      </c>
      <c r="G308" s="112">
        <f>G307*(1+Input!$C$13/100/12)+IF(AND(A308&gt;Input!$C$9*12, Input!$C$15="Yes"), Input!$C$19, 0)</f>
        <v/>
      </c>
    </row>
    <row r="309">
      <c r="A309" s="111">
        <f>A308+1</f>
        <v/>
      </c>
      <c r="B309" s="111">
        <f>INT((A309-1)/12)+1</f>
        <v/>
      </c>
      <c r="C309" s="112">
        <f>IF(A309&lt;=Input!C9*12, Input!C19, 0)</f>
        <v/>
      </c>
      <c r="D309" s="112">
        <f>Input!C10*(1+Input!C11/100)^INT((A309-1)/12)</f>
        <v/>
      </c>
      <c r="E309" s="112">
        <f>IF(A309&lt;=Input!$C$9*12, Input!$C$19-D309, IF(Input!$C$15="Yes", Input!$C$19-D309, -D309))</f>
        <v/>
      </c>
      <c r="F309" s="112">
        <f>F308*(1+Input!$C$13/100/12)+E309</f>
        <v/>
      </c>
      <c r="G309" s="112">
        <f>G308*(1+Input!$C$13/100/12)+IF(AND(A309&gt;Input!$C$9*12, Input!$C$15="Yes"), Input!$C$19, 0)</f>
        <v/>
      </c>
    </row>
    <row r="310">
      <c r="A310" s="111">
        <f>A309+1</f>
        <v/>
      </c>
      <c r="B310" s="111">
        <f>INT((A310-1)/12)+1</f>
        <v/>
      </c>
      <c r="C310" s="112">
        <f>IF(A310&lt;=Input!C9*12, Input!C19, 0)</f>
        <v/>
      </c>
      <c r="D310" s="112">
        <f>Input!C10*(1+Input!C11/100)^INT((A310-1)/12)</f>
        <v/>
      </c>
      <c r="E310" s="112">
        <f>IF(A310&lt;=Input!$C$9*12, Input!$C$19-D310, IF(Input!$C$15="Yes", Input!$C$19-D310, -D310))</f>
        <v/>
      </c>
      <c r="F310" s="112">
        <f>F309*(1+Input!$C$13/100/12)+E310</f>
        <v/>
      </c>
      <c r="G310" s="112">
        <f>G309*(1+Input!$C$13/100/12)+IF(AND(A310&gt;Input!$C$9*12, Input!$C$15="Yes"), Input!$C$19, 0)</f>
        <v/>
      </c>
    </row>
    <row r="311">
      <c r="A311" s="111">
        <f>A310+1</f>
        <v/>
      </c>
      <c r="B311" s="111">
        <f>INT((A311-1)/12)+1</f>
        <v/>
      </c>
      <c r="C311" s="112">
        <f>IF(A311&lt;=Input!C9*12, Input!C19, 0)</f>
        <v/>
      </c>
      <c r="D311" s="112">
        <f>Input!C10*(1+Input!C11/100)^INT((A311-1)/12)</f>
        <v/>
      </c>
      <c r="E311" s="112">
        <f>IF(A311&lt;=Input!$C$9*12, Input!$C$19-D311, IF(Input!$C$15="Yes", Input!$C$19-D311, -D311))</f>
        <v/>
      </c>
      <c r="F311" s="112">
        <f>F310*(1+Input!$C$13/100/12)+E311</f>
        <v/>
      </c>
      <c r="G311" s="112">
        <f>G310*(1+Input!$C$13/100/12)+IF(AND(A311&gt;Input!$C$9*12, Input!$C$15="Yes"), Input!$C$19, 0)</f>
        <v/>
      </c>
    </row>
    <row r="312">
      <c r="A312" s="111">
        <f>A311+1</f>
        <v/>
      </c>
      <c r="B312" s="111">
        <f>INT((A312-1)/12)+1</f>
        <v/>
      </c>
      <c r="C312" s="112">
        <f>IF(A312&lt;=Input!C9*12, Input!C19, 0)</f>
        <v/>
      </c>
      <c r="D312" s="112">
        <f>Input!C10*(1+Input!C11/100)^INT((A312-1)/12)</f>
        <v/>
      </c>
      <c r="E312" s="112">
        <f>IF(A312&lt;=Input!$C$9*12, Input!$C$19-D312, IF(Input!$C$15="Yes", Input!$C$19-D312, -D312))</f>
        <v/>
      </c>
      <c r="F312" s="112">
        <f>F311*(1+Input!$C$13/100/12)+E312</f>
        <v/>
      </c>
      <c r="G312" s="112">
        <f>G311*(1+Input!$C$13/100/12)+IF(AND(A312&gt;Input!$C$9*12, Input!$C$15="Yes"), Input!$C$19, 0)</f>
        <v/>
      </c>
    </row>
    <row r="313">
      <c r="A313" s="111">
        <f>A312+1</f>
        <v/>
      </c>
      <c r="B313" s="111">
        <f>INT((A313-1)/12)+1</f>
        <v/>
      </c>
      <c r="C313" s="112">
        <f>IF(A313&lt;=Input!C9*12, Input!C19, 0)</f>
        <v/>
      </c>
      <c r="D313" s="112">
        <f>Input!C10*(1+Input!C11/100)^INT((A313-1)/12)</f>
        <v/>
      </c>
      <c r="E313" s="112">
        <f>IF(A313&lt;=Input!$C$9*12, Input!$C$19-D313, IF(Input!$C$15="Yes", Input!$C$19-D313, -D313))</f>
        <v/>
      </c>
      <c r="F313" s="112">
        <f>F312*(1+Input!$C$13/100/12)+E313</f>
        <v/>
      </c>
      <c r="G313" s="112">
        <f>G312*(1+Input!$C$13/100/12)+IF(AND(A313&gt;Input!$C$9*12, Input!$C$15="Yes"), Input!$C$19, 0)</f>
        <v/>
      </c>
    </row>
    <row r="314">
      <c r="A314" s="111">
        <f>A313+1</f>
        <v/>
      </c>
      <c r="B314" s="111">
        <f>INT((A314-1)/12)+1</f>
        <v/>
      </c>
      <c r="C314" s="112">
        <f>IF(A314&lt;=Input!C9*12, Input!C19, 0)</f>
        <v/>
      </c>
      <c r="D314" s="112">
        <f>Input!C10*(1+Input!C11/100)^INT((A314-1)/12)</f>
        <v/>
      </c>
      <c r="E314" s="112">
        <f>IF(A314&lt;=Input!$C$9*12, Input!$C$19-D314, IF(Input!$C$15="Yes", Input!$C$19-D314, -D314))</f>
        <v/>
      </c>
      <c r="F314" s="112">
        <f>F313*(1+Input!$C$13/100/12)+E314</f>
        <v/>
      </c>
      <c r="G314" s="112">
        <f>G313*(1+Input!$C$13/100/12)+IF(AND(A314&gt;Input!$C$9*12, Input!$C$15="Yes"), Input!$C$19, 0)</f>
        <v/>
      </c>
    </row>
    <row r="315">
      <c r="A315" s="111">
        <f>A314+1</f>
        <v/>
      </c>
      <c r="B315" s="111">
        <f>INT((A315-1)/12)+1</f>
        <v/>
      </c>
      <c r="C315" s="112">
        <f>IF(A315&lt;=Input!C9*12, Input!C19, 0)</f>
        <v/>
      </c>
      <c r="D315" s="112">
        <f>Input!C10*(1+Input!C11/100)^INT((A315-1)/12)</f>
        <v/>
      </c>
      <c r="E315" s="112">
        <f>IF(A315&lt;=Input!$C$9*12, Input!$C$19-D315, IF(Input!$C$15="Yes", Input!$C$19-D315, -D315))</f>
        <v/>
      </c>
      <c r="F315" s="112">
        <f>F314*(1+Input!$C$13/100/12)+E315</f>
        <v/>
      </c>
      <c r="G315" s="112">
        <f>G314*(1+Input!$C$13/100/12)+IF(AND(A315&gt;Input!$C$9*12, Input!$C$15="Yes"), Input!$C$19, 0)</f>
        <v/>
      </c>
    </row>
    <row r="316">
      <c r="A316" s="111">
        <f>A315+1</f>
        <v/>
      </c>
      <c r="B316" s="111">
        <f>INT((A316-1)/12)+1</f>
        <v/>
      </c>
      <c r="C316" s="112">
        <f>IF(A316&lt;=Input!C9*12, Input!C19, 0)</f>
        <v/>
      </c>
      <c r="D316" s="112">
        <f>Input!C10*(1+Input!C11/100)^INT((A316-1)/12)</f>
        <v/>
      </c>
      <c r="E316" s="112">
        <f>IF(A316&lt;=Input!$C$9*12, Input!$C$19-D316, IF(Input!$C$15="Yes", Input!$C$19-D316, -D316))</f>
        <v/>
      </c>
      <c r="F316" s="112">
        <f>F315*(1+Input!$C$13/100/12)+E316</f>
        <v/>
      </c>
      <c r="G316" s="112">
        <f>G315*(1+Input!$C$13/100/12)+IF(AND(A316&gt;Input!$C$9*12, Input!$C$15="Yes"), Input!$C$19, 0)</f>
        <v/>
      </c>
    </row>
    <row r="317">
      <c r="A317" s="111">
        <f>A316+1</f>
        <v/>
      </c>
      <c r="B317" s="111">
        <f>INT((A317-1)/12)+1</f>
        <v/>
      </c>
      <c r="C317" s="112">
        <f>IF(A317&lt;=Input!C9*12, Input!C19, 0)</f>
        <v/>
      </c>
      <c r="D317" s="112">
        <f>Input!C10*(1+Input!C11/100)^INT((A317-1)/12)</f>
        <v/>
      </c>
      <c r="E317" s="112">
        <f>IF(A317&lt;=Input!$C$9*12, Input!$C$19-D317, IF(Input!$C$15="Yes", Input!$C$19-D317, -D317))</f>
        <v/>
      </c>
      <c r="F317" s="112">
        <f>F316*(1+Input!$C$13/100/12)+E317</f>
        <v/>
      </c>
      <c r="G317" s="112">
        <f>G316*(1+Input!$C$13/100/12)+IF(AND(A317&gt;Input!$C$9*12, Input!$C$15="Yes"), Input!$C$19, 0)</f>
        <v/>
      </c>
    </row>
    <row r="318">
      <c r="A318" s="111">
        <f>A317+1</f>
        <v/>
      </c>
      <c r="B318" s="111">
        <f>INT((A318-1)/12)+1</f>
        <v/>
      </c>
      <c r="C318" s="112">
        <f>IF(A318&lt;=Input!C9*12, Input!C19, 0)</f>
        <v/>
      </c>
      <c r="D318" s="112">
        <f>Input!C10*(1+Input!C11/100)^INT((A318-1)/12)</f>
        <v/>
      </c>
      <c r="E318" s="112">
        <f>IF(A318&lt;=Input!$C$9*12, Input!$C$19-D318, IF(Input!$C$15="Yes", Input!$C$19-D318, -D318))</f>
        <v/>
      </c>
      <c r="F318" s="112">
        <f>F317*(1+Input!$C$13/100/12)+E318</f>
        <v/>
      </c>
      <c r="G318" s="112">
        <f>G317*(1+Input!$C$13/100/12)+IF(AND(A318&gt;Input!$C$9*12, Input!$C$15="Yes"), Input!$C$19, 0)</f>
        <v/>
      </c>
    </row>
    <row r="319">
      <c r="A319" s="111">
        <f>A318+1</f>
        <v/>
      </c>
      <c r="B319" s="111">
        <f>INT((A319-1)/12)+1</f>
        <v/>
      </c>
      <c r="C319" s="112">
        <f>IF(A319&lt;=Input!C9*12, Input!C19, 0)</f>
        <v/>
      </c>
      <c r="D319" s="112">
        <f>Input!C10*(1+Input!C11/100)^INT((A319-1)/12)</f>
        <v/>
      </c>
      <c r="E319" s="112">
        <f>IF(A319&lt;=Input!$C$9*12, Input!$C$19-D319, IF(Input!$C$15="Yes", Input!$C$19-D319, -D319))</f>
        <v/>
      </c>
      <c r="F319" s="112">
        <f>F318*(1+Input!$C$13/100/12)+E319</f>
        <v/>
      </c>
      <c r="G319" s="112">
        <f>G318*(1+Input!$C$13/100/12)+IF(AND(A319&gt;Input!$C$9*12, Input!$C$15="Yes"), Input!$C$19, 0)</f>
        <v/>
      </c>
    </row>
    <row r="320">
      <c r="A320" s="111">
        <f>A319+1</f>
        <v/>
      </c>
      <c r="B320" s="111">
        <f>INT((A320-1)/12)+1</f>
        <v/>
      </c>
      <c r="C320" s="112">
        <f>IF(A320&lt;=Input!C9*12, Input!C19, 0)</f>
        <v/>
      </c>
      <c r="D320" s="112">
        <f>Input!C10*(1+Input!C11/100)^INT((A320-1)/12)</f>
        <v/>
      </c>
      <c r="E320" s="112">
        <f>IF(A320&lt;=Input!$C$9*12, Input!$C$19-D320, IF(Input!$C$15="Yes", Input!$C$19-D320, -D320))</f>
        <v/>
      </c>
      <c r="F320" s="112">
        <f>F319*(1+Input!$C$13/100/12)+E320</f>
        <v/>
      </c>
      <c r="G320" s="112">
        <f>G319*(1+Input!$C$13/100/12)+IF(AND(A320&gt;Input!$C$9*12, Input!$C$15="Yes"), Input!$C$19, 0)</f>
        <v/>
      </c>
    </row>
    <row r="321">
      <c r="A321" s="111">
        <f>A320+1</f>
        <v/>
      </c>
      <c r="B321" s="111">
        <f>INT((A321-1)/12)+1</f>
        <v/>
      </c>
      <c r="C321" s="112">
        <f>IF(A321&lt;=Input!C9*12, Input!C19, 0)</f>
        <v/>
      </c>
      <c r="D321" s="112">
        <f>Input!C10*(1+Input!C11/100)^INT((A321-1)/12)</f>
        <v/>
      </c>
      <c r="E321" s="112">
        <f>IF(A321&lt;=Input!$C$9*12, Input!$C$19-D321, IF(Input!$C$15="Yes", Input!$C$19-D321, -D321))</f>
        <v/>
      </c>
      <c r="F321" s="112">
        <f>F320*(1+Input!$C$13/100/12)+E321</f>
        <v/>
      </c>
      <c r="G321" s="112">
        <f>G320*(1+Input!$C$13/100/12)+IF(AND(A321&gt;Input!$C$9*12, Input!$C$15="Yes"), Input!$C$19, 0)</f>
        <v/>
      </c>
    </row>
    <row r="322">
      <c r="A322" s="111">
        <f>A321+1</f>
        <v/>
      </c>
      <c r="B322" s="111">
        <f>INT((A322-1)/12)+1</f>
        <v/>
      </c>
      <c r="C322" s="112">
        <f>IF(A322&lt;=Input!C9*12, Input!C19, 0)</f>
        <v/>
      </c>
      <c r="D322" s="112">
        <f>Input!C10*(1+Input!C11/100)^INT((A322-1)/12)</f>
        <v/>
      </c>
      <c r="E322" s="112">
        <f>IF(A322&lt;=Input!$C$9*12, Input!$C$19-D322, IF(Input!$C$15="Yes", Input!$C$19-D322, -D322))</f>
        <v/>
      </c>
      <c r="F322" s="112">
        <f>F321*(1+Input!$C$13/100/12)+E322</f>
        <v/>
      </c>
      <c r="G322" s="112">
        <f>G321*(1+Input!$C$13/100/12)+IF(AND(A322&gt;Input!$C$9*12, Input!$C$15="Yes"), Input!$C$19, 0)</f>
        <v/>
      </c>
    </row>
    <row r="323">
      <c r="A323" s="111">
        <f>A322+1</f>
        <v/>
      </c>
      <c r="B323" s="111">
        <f>INT((A323-1)/12)+1</f>
        <v/>
      </c>
      <c r="C323" s="112">
        <f>IF(A323&lt;=Input!C9*12, Input!C19, 0)</f>
        <v/>
      </c>
      <c r="D323" s="112">
        <f>Input!C10*(1+Input!C11/100)^INT((A323-1)/12)</f>
        <v/>
      </c>
      <c r="E323" s="112">
        <f>IF(A323&lt;=Input!$C$9*12, Input!$C$19-D323, IF(Input!$C$15="Yes", Input!$C$19-D323, -D323))</f>
        <v/>
      </c>
      <c r="F323" s="112">
        <f>F322*(1+Input!$C$13/100/12)+E323</f>
        <v/>
      </c>
      <c r="G323" s="112">
        <f>G322*(1+Input!$C$13/100/12)+IF(AND(A323&gt;Input!$C$9*12, Input!$C$15="Yes"), Input!$C$19, 0)</f>
        <v/>
      </c>
    </row>
    <row r="324">
      <c r="A324" s="111">
        <f>A323+1</f>
        <v/>
      </c>
      <c r="B324" s="111">
        <f>INT((A324-1)/12)+1</f>
        <v/>
      </c>
      <c r="C324" s="112">
        <f>IF(A324&lt;=Input!C9*12, Input!C19, 0)</f>
        <v/>
      </c>
      <c r="D324" s="112">
        <f>Input!C10*(1+Input!C11/100)^INT((A324-1)/12)</f>
        <v/>
      </c>
      <c r="E324" s="112">
        <f>IF(A324&lt;=Input!$C$9*12, Input!$C$19-D324, IF(Input!$C$15="Yes", Input!$C$19-D324, -D324))</f>
        <v/>
      </c>
      <c r="F324" s="112">
        <f>F323*(1+Input!$C$13/100/12)+E324</f>
        <v/>
      </c>
      <c r="G324" s="112">
        <f>G323*(1+Input!$C$13/100/12)+IF(AND(A324&gt;Input!$C$9*12, Input!$C$15="Yes"), Input!$C$19, 0)</f>
        <v/>
      </c>
    </row>
    <row r="325">
      <c r="A325" s="111">
        <f>A324+1</f>
        <v/>
      </c>
      <c r="B325" s="111">
        <f>INT((A325-1)/12)+1</f>
        <v/>
      </c>
      <c r="C325" s="112">
        <f>IF(A325&lt;=Input!C9*12, Input!C19, 0)</f>
        <v/>
      </c>
      <c r="D325" s="112">
        <f>Input!C10*(1+Input!C11/100)^INT((A325-1)/12)</f>
        <v/>
      </c>
      <c r="E325" s="112">
        <f>IF(A325&lt;=Input!$C$9*12, Input!$C$19-D325, IF(Input!$C$15="Yes", Input!$C$19-D325, -D325))</f>
        <v/>
      </c>
      <c r="F325" s="112">
        <f>F324*(1+Input!$C$13/100/12)+E325</f>
        <v/>
      </c>
      <c r="G325" s="112">
        <f>G324*(1+Input!$C$13/100/12)+IF(AND(A325&gt;Input!$C$9*12, Input!$C$15="Yes"), Input!$C$19, 0)</f>
        <v/>
      </c>
    </row>
    <row r="326">
      <c r="A326" s="111">
        <f>A325+1</f>
        <v/>
      </c>
      <c r="B326" s="111">
        <f>INT((A326-1)/12)+1</f>
        <v/>
      </c>
      <c r="C326" s="112">
        <f>IF(A326&lt;=Input!C9*12, Input!C19, 0)</f>
        <v/>
      </c>
      <c r="D326" s="112">
        <f>Input!C10*(1+Input!C11/100)^INT((A326-1)/12)</f>
        <v/>
      </c>
      <c r="E326" s="112">
        <f>IF(A326&lt;=Input!$C$9*12, Input!$C$19-D326, IF(Input!$C$15="Yes", Input!$C$19-D326, -D326))</f>
        <v/>
      </c>
      <c r="F326" s="112">
        <f>F325*(1+Input!$C$13/100/12)+E326</f>
        <v/>
      </c>
      <c r="G326" s="112">
        <f>G325*(1+Input!$C$13/100/12)+IF(AND(A326&gt;Input!$C$9*12, Input!$C$15="Yes"), Input!$C$19, 0)</f>
        <v/>
      </c>
    </row>
    <row r="327">
      <c r="A327" s="111">
        <f>A326+1</f>
        <v/>
      </c>
      <c r="B327" s="111">
        <f>INT((A327-1)/12)+1</f>
        <v/>
      </c>
      <c r="C327" s="112">
        <f>IF(A327&lt;=Input!C9*12, Input!C19, 0)</f>
        <v/>
      </c>
      <c r="D327" s="112">
        <f>Input!C10*(1+Input!C11/100)^INT((A327-1)/12)</f>
        <v/>
      </c>
      <c r="E327" s="112">
        <f>IF(A327&lt;=Input!$C$9*12, Input!$C$19-D327, IF(Input!$C$15="Yes", Input!$C$19-D327, -D327))</f>
        <v/>
      </c>
      <c r="F327" s="112">
        <f>F326*(1+Input!$C$13/100/12)+E327</f>
        <v/>
      </c>
      <c r="G327" s="112">
        <f>G326*(1+Input!$C$13/100/12)+IF(AND(A327&gt;Input!$C$9*12, Input!$C$15="Yes"), Input!$C$19, 0)</f>
        <v/>
      </c>
    </row>
    <row r="328">
      <c r="A328" s="111">
        <f>A327+1</f>
        <v/>
      </c>
      <c r="B328" s="111">
        <f>INT((A328-1)/12)+1</f>
        <v/>
      </c>
      <c r="C328" s="112">
        <f>IF(A328&lt;=Input!C9*12, Input!C19, 0)</f>
        <v/>
      </c>
      <c r="D328" s="112">
        <f>Input!C10*(1+Input!C11/100)^INT((A328-1)/12)</f>
        <v/>
      </c>
      <c r="E328" s="112">
        <f>IF(A328&lt;=Input!$C$9*12, Input!$C$19-D328, IF(Input!$C$15="Yes", Input!$C$19-D328, -D328))</f>
        <v/>
      </c>
      <c r="F328" s="112">
        <f>F327*(1+Input!$C$13/100/12)+E328</f>
        <v/>
      </c>
      <c r="G328" s="112">
        <f>G327*(1+Input!$C$13/100/12)+IF(AND(A328&gt;Input!$C$9*12, Input!$C$15="Yes"), Input!$C$19, 0)</f>
        <v/>
      </c>
    </row>
    <row r="329">
      <c r="A329" s="111">
        <f>A328+1</f>
        <v/>
      </c>
      <c r="B329" s="111">
        <f>INT((A329-1)/12)+1</f>
        <v/>
      </c>
      <c r="C329" s="112">
        <f>IF(A329&lt;=Input!C9*12, Input!C19, 0)</f>
        <v/>
      </c>
      <c r="D329" s="112">
        <f>Input!C10*(1+Input!C11/100)^INT((A329-1)/12)</f>
        <v/>
      </c>
      <c r="E329" s="112">
        <f>IF(A329&lt;=Input!$C$9*12, Input!$C$19-D329, IF(Input!$C$15="Yes", Input!$C$19-D329, -D329))</f>
        <v/>
      </c>
      <c r="F329" s="112">
        <f>F328*(1+Input!$C$13/100/12)+E329</f>
        <v/>
      </c>
      <c r="G329" s="112">
        <f>G328*(1+Input!$C$13/100/12)+IF(AND(A329&gt;Input!$C$9*12, Input!$C$15="Yes"), Input!$C$19, 0)</f>
        <v/>
      </c>
    </row>
    <row r="330">
      <c r="A330" s="111">
        <f>A329+1</f>
        <v/>
      </c>
      <c r="B330" s="111">
        <f>INT((A330-1)/12)+1</f>
        <v/>
      </c>
      <c r="C330" s="112">
        <f>IF(A330&lt;=Input!C9*12, Input!C19, 0)</f>
        <v/>
      </c>
      <c r="D330" s="112">
        <f>Input!C10*(1+Input!C11/100)^INT((A330-1)/12)</f>
        <v/>
      </c>
      <c r="E330" s="112">
        <f>IF(A330&lt;=Input!$C$9*12, Input!$C$19-D330, IF(Input!$C$15="Yes", Input!$C$19-D330, -D330))</f>
        <v/>
      </c>
      <c r="F330" s="112">
        <f>F329*(1+Input!$C$13/100/12)+E330</f>
        <v/>
      </c>
      <c r="G330" s="112">
        <f>G329*(1+Input!$C$13/100/12)+IF(AND(A330&gt;Input!$C$9*12, Input!$C$15="Yes"), Input!$C$19, 0)</f>
        <v/>
      </c>
    </row>
    <row r="331">
      <c r="A331" s="111">
        <f>A330+1</f>
        <v/>
      </c>
      <c r="B331" s="111">
        <f>INT((A331-1)/12)+1</f>
        <v/>
      </c>
      <c r="C331" s="112">
        <f>IF(A331&lt;=Input!C9*12, Input!C19, 0)</f>
        <v/>
      </c>
      <c r="D331" s="112">
        <f>Input!C10*(1+Input!C11/100)^INT((A331-1)/12)</f>
        <v/>
      </c>
      <c r="E331" s="112">
        <f>IF(A331&lt;=Input!$C$9*12, Input!$C$19-D331, IF(Input!$C$15="Yes", Input!$C$19-D331, -D331))</f>
        <v/>
      </c>
      <c r="F331" s="112">
        <f>F330*(1+Input!$C$13/100/12)+E331</f>
        <v/>
      </c>
      <c r="G331" s="112">
        <f>G330*(1+Input!$C$13/100/12)+IF(AND(A331&gt;Input!$C$9*12, Input!$C$15="Yes"), Input!$C$19, 0)</f>
        <v/>
      </c>
    </row>
    <row r="332">
      <c r="A332" s="111">
        <f>A331+1</f>
        <v/>
      </c>
      <c r="B332" s="111">
        <f>INT((A332-1)/12)+1</f>
        <v/>
      </c>
      <c r="C332" s="112">
        <f>IF(A332&lt;=Input!C9*12, Input!C19, 0)</f>
        <v/>
      </c>
      <c r="D332" s="112">
        <f>Input!C10*(1+Input!C11/100)^INT((A332-1)/12)</f>
        <v/>
      </c>
      <c r="E332" s="112">
        <f>IF(A332&lt;=Input!$C$9*12, Input!$C$19-D332, IF(Input!$C$15="Yes", Input!$C$19-D332, -D332))</f>
        <v/>
      </c>
      <c r="F332" s="112">
        <f>F331*(1+Input!$C$13/100/12)+E332</f>
        <v/>
      </c>
      <c r="G332" s="112">
        <f>G331*(1+Input!$C$13/100/12)+IF(AND(A332&gt;Input!$C$9*12, Input!$C$15="Yes"), Input!$C$19, 0)</f>
        <v/>
      </c>
    </row>
    <row r="333">
      <c r="A333" s="111">
        <f>A332+1</f>
        <v/>
      </c>
      <c r="B333" s="111">
        <f>INT((A333-1)/12)+1</f>
        <v/>
      </c>
      <c r="C333" s="112">
        <f>IF(A333&lt;=Input!C9*12, Input!C19, 0)</f>
        <v/>
      </c>
      <c r="D333" s="112">
        <f>Input!C10*(1+Input!C11/100)^INT((A333-1)/12)</f>
        <v/>
      </c>
      <c r="E333" s="112">
        <f>IF(A333&lt;=Input!$C$9*12, Input!$C$19-D333, IF(Input!$C$15="Yes", Input!$C$19-D333, -D333))</f>
        <v/>
      </c>
      <c r="F333" s="112">
        <f>F332*(1+Input!$C$13/100/12)+E333</f>
        <v/>
      </c>
      <c r="G333" s="112">
        <f>G332*(1+Input!$C$13/100/12)+IF(AND(A333&gt;Input!$C$9*12, Input!$C$15="Yes"), Input!$C$19, 0)</f>
        <v/>
      </c>
    </row>
    <row r="334">
      <c r="A334" s="111">
        <f>A333+1</f>
        <v/>
      </c>
      <c r="B334" s="111">
        <f>INT((A334-1)/12)+1</f>
        <v/>
      </c>
      <c r="C334" s="112">
        <f>IF(A334&lt;=Input!C9*12, Input!C19, 0)</f>
        <v/>
      </c>
      <c r="D334" s="112">
        <f>Input!C10*(1+Input!C11/100)^INT((A334-1)/12)</f>
        <v/>
      </c>
      <c r="E334" s="112">
        <f>IF(A334&lt;=Input!$C$9*12, Input!$C$19-D334, IF(Input!$C$15="Yes", Input!$C$19-D334, -D334))</f>
        <v/>
      </c>
      <c r="F334" s="112">
        <f>F333*(1+Input!$C$13/100/12)+E334</f>
        <v/>
      </c>
      <c r="G334" s="112">
        <f>G333*(1+Input!$C$13/100/12)+IF(AND(A334&gt;Input!$C$9*12, Input!$C$15="Yes"), Input!$C$19, 0)</f>
        <v/>
      </c>
    </row>
    <row r="335">
      <c r="A335" s="111">
        <f>A334+1</f>
        <v/>
      </c>
      <c r="B335" s="111">
        <f>INT((A335-1)/12)+1</f>
        <v/>
      </c>
      <c r="C335" s="112">
        <f>IF(A335&lt;=Input!C9*12, Input!C19, 0)</f>
        <v/>
      </c>
      <c r="D335" s="112">
        <f>Input!C10*(1+Input!C11/100)^INT((A335-1)/12)</f>
        <v/>
      </c>
      <c r="E335" s="112">
        <f>IF(A335&lt;=Input!$C$9*12, Input!$C$19-D335, IF(Input!$C$15="Yes", Input!$C$19-D335, -D335))</f>
        <v/>
      </c>
      <c r="F335" s="112">
        <f>F334*(1+Input!$C$13/100/12)+E335</f>
        <v/>
      </c>
      <c r="G335" s="112">
        <f>G334*(1+Input!$C$13/100/12)+IF(AND(A335&gt;Input!$C$9*12, Input!$C$15="Yes"), Input!$C$19, 0)</f>
        <v/>
      </c>
    </row>
    <row r="336">
      <c r="A336" s="111">
        <f>A335+1</f>
        <v/>
      </c>
      <c r="B336" s="111">
        <f>INT((A336-1)/12)+1</f>
        <v/>
      </c>
      <c r="C336" s="112">
        <f>IF(A336&lt;=Input!C9*12, Input!C19, 0)</f>
        <v/>
      </c>
      <c r="D336" s="112">
        <f>Input!C10*(1+Input!C11/100)^INT((A336-1)/12)</f>
        <v/>
      </c>
      <c r="E336" s="112">
        <f>IF(A336&lt;=Input!$C$9*12, Input!$C$19-D336, IF(Input!$C$15="Yes", Input!$C$19-D336, -D336))</f>
        <v/>
      </c>
      <c r="F336" s="112">
        <f>F335*(1+Input!$C$13/100/12)+E336</f>
        <v/>
      </c>
      <c r="G336" s="112">
        <f>G335*(1+Input!$C$13/100/12)+IF(AND(A336&gt;Input!$C$9*12, Input!$C$15="Yes"), Input!$C$19, 0)</f>
        <v/>
      </c>
    </row>
    <row r="337">
      <c r="A337" s="111">
        <f>A336+1</f>
        <v/>
      </c>
      <c r="B337" s="111">
        <f>INT((A337-1)/12)+1</f>
        <v/>
      </c>
      <c r="C337" s="112">
        <f>IF(A337&lt;=Input!C9*12, Input!C19, 0)</f>
        <v/>
      </c>
      <c r="D337" s="112">
        <f>Input!C10*(1+Input!C11/100)^INT((A337-1)/12)</f>
        <v/>
      </c>
      <c r="E337" s="112">
        <f>IF(A337&lt;=Input!$C$9*12, Input!$C$19-D337, IF(Input!$C$15="Yes", Input!$C$19-D337, -D337))</f>
        <v/>
      </c>
      <c r="F337" s="112">
        <f>F336*(1+Input!$C$13/100/12)+E337</f>
        <v/>
      </c>
      <c r="G337" s="112">
        <f>G336*(1+Input!$C$13/100/12)+IF(AND(A337&gt;Input!$C$9*12, Input!$C$15="Yes"), Input!$C$19, 0)</f>
        <v/>
      </c>
    </row>
    <row r="338">
      <c r="A338" s="111">
        <f>A337+1</f>
        <v/>
      </c>
      <c r="B338" s="111">
        <f>INT((A338-1)/12)+1</f>
        <v/>
      </c>
      <c r="C338" s="112">
        <f>IF(A338&lt;=Input!C9*12, Input!C19, 0)</f>
        <v/>
      </c>
      <c r="D338" s="112">
        <f>Input!C10*(1+Input!C11/100)^INT((A338-1)/12)</f>
        <v/>
      </c>
      <c r="E338" s="112">
        <f>IF(A338&lt;=Input!$C$9*12, Input!$C$19-D338, IF(Input!$C$15="Yes", Input!$C$19-D338, -D338))</f>
        <v/>
      </c>
      <c r="F338" s="112">
        <f>F337*(1+Input!$C$13/100/12)+E338</f>
        <v/>
      </c>
      <c r="G338" s="112">
        <f>G337*(1+Input!$C$13/100/12)+IF(AND(A338&gt;Input!$C$9*12, Input!$C$15="Yes"), Input!$C$19, 0)</f>
        <v/>
      </c>
    </row>
    <row r="339">
      <c r="A339" s="111">
        <f>A338+1</f>
        <v/>
      </c>
      <c r="B339" s="111">
        <f>INT((A339-1)/12)+1</f>
        <v/>
      </c>
      <c r="C339" s="112">
        <f>IF(A339&lt;=Input!C9*12, Input!C19, 0)</f>
        <v/>
      </c>
      <c r="D339" s="112">
        <f>Input!C10*(1+Input!C11/100)^INT((A339-1)/12)</f>
        <v/>
      </c>
      <c r="E339" s="112">
        <f>IF(A339&lt;=Input!$C$9*12, Input!$C$19-D339, IF(Input!$C$15="Yes", Input!$C$19-D339, -D339))</f>
        <v/>
      </c>
      <c r="F339" s="112">
        <f>F338*(1+Input!$C$13/100/12)+E339</f>
        <v/>
      </c>
      <c r="G339" s="112">
        <f>G338*(1+Input!$C$13/100/12)+IF(AND(A339&gt;Input!$C$9*12, Input!$C$15="Yes"), Input!$C$19, 0)</f>
        <v/>
      </c>
    </row>
    <row r="340">
      <c r="A340" s="111">
        <f>A339+1</f>
        <v/>
      </c>
      <c r="B340" s="111">
        <f>INT((A340-1)/12)+1</f>
        <v/>
      </c>
      <c r="C340" s="112">
        <f>IF(A340&lt;=Input!C9*12, Input!C19, 0)</f>
        <v/>
      </c>
      <c r="D340" s="112">
        <f>Input!C10*(1+Input!C11/100)^INT((A340-1)/12)</f>
        <v/>
      </c>
      <c r="E340" s="112">
        <f>IF(A340&lt;=Input!$C$9*12, Input!$C$19-D340, IF(Input!$C$15="Yes", Input!$C$19-D340, -D340))</f>
        <v/>
      </c>
      <c r="F340" s="112">
        <f>F339*(1+Input!$C$13/100/12)+E340</f>
        <v/>
      </c>
      <c r="G340" s="112">
        <f>G339*(1+Input!$C$13/100/12)+IF(AND(A340&gt;Input!$C$9*12, Input!$C$15="Yes"), Input!$C$19, 0)</f>
        <v/>
      </c>
    </row>
    <row r="341">
      <c r="A341" s="111">
        <f>A340+1</f>
        <v/>
      </c>
      <c r="B341" s="111">
        <f>INT((A341-1)/12)+1</f>
        <v/>
      </c>
      <c r="C341" s="112">
        <f>IF(A341&lt;=Input!C9*12, Input!C19, 0)</f>
        <v/>
      </c>
      <c r="D341" s="112">
        <f>Input!C10*(1+Input!C11/100)^INT((A341-1)/12)</f>
        <v/>
      </c>
      <c r="E341" s="112">
        <f>IF(A341&lt;=Input!$C$9*12, Input!$C$19-D341, IF(Input!$C$15="Yes", Input!$C$19-D341, -D341))</f>
        <v/>
      </c>
      <c r="F341" s="112">
        <f>F340*(1+Input!$C$13/100/12)+E341</f>
        <v/>
      </c>
      <c r="G341" s="112">
        <f>G340*(1+Input!$C$13/100/12)+IF(AND(A341&gt;Input!$C$9*12, Input!$C$15="Yes"), Input!$C$19, 0)</f>
        <v/>
      </c>
    </row>
    <row r="342">
      <c r="A342" s="111">
        <f>A341+1</f>
        <v/>
      </c>
      <c r="B342" s="111">
        <f>INT((A342-1)/12)+1</f>
        <v/>
      </c>
      <c r="C342" s="112">
        <f>IF(A342&lt;=Input!C9*12, Input!C19, 0)</f>
        <v/>
      </c>
      <c r="D342" s="112">
        <f>Input!C10*(1+Input!C11/100)^INT((A342-1)/12)</f>
        <v/>
      </c>
      <c r="E342" s="112">
        <f>IF(A342&lt;=Input!$C$9*12, Input!$C$19-D342, IF(Input!$C$15="Yes", Input!$C$19-D342, -D342))</f>
        <v/>
      </c>
      <c r="F342" s="112">
        <f>F341*(1+Input!$C$13/100/12)+E342</f>
        <v/>
      </c>
      <c r="G342" s="112">
        <f>G341*(1+Input!$C$13/100/12)+IF(AND(A342&gt;Input!$C$9*12, Input!$C$15="Yes"), Input!$C$19, 0)</f>
        <v/>
      </c>
    </row>
    <row r="343">
      <c r="A343" s="111">
        <f>A342+1</f>
        <v/>
      </c>
      <c r="B343" s="111">
        <f>INT((A343-1)/12)+1</f>
        <v/>
      </c>
      <c r="C343" s="112">
        <f>IF(A343&lt;=Input!C9*12, Input!C19, 0)</f>
        <v/>
      </c>
      <c r="D343" s="112">
        <f>Input!C10*(1+Input!C11/100)^INT((A343-1)/12)</f>
        <v/>
      </c>
      <c r="E343" s="112">
        <f>IF(A343&lt;=Input!$C$9*12, Input!$C$19-D343, IF(Input!$C$15="Yes", Input!$C$19-D343, -D343))</f>
        <v/>
      </c>
      <c r="F343" s="112">
        <f>F342*(1+Input!$C$13/100/12)+E343</f>
        <v/>
      </c>
      <c r="G343" s="112">
        <f>G342*(1+Input!$C$13/100/12)+IF(AND(A343&gt;Input!$C$9*12, Input!$C$15="Yes"), Input!$C$19, 0)</f>
        <v/>
      </c>
    </row>
    <row r="344">
      <c r="A344" s="111">
        <f>A343+1</f>
        <v/>
      </c>
      <c r="B344" s="111">
        <f>INT((A344-1)/12)+1</f>
        <v/>
      </c>
      <c r="C344" s="112">
        <f>IF(A344&lt;=Input!C9*12, Input!C19, 0)</f>
        <v/>
      </c>
      <c r="D344" s="112">
        <f>Input!C10*(1+Input!C11/100)^INT((A344-1)/12)</f>
        <v/>
      </c>
      <c r="E344" s="112">
        <f>IF(A344&lt;=Input!$C$9*12, Input!$C$19-D344, IF(Input!$C$15="Yes", Input!$C$19-D344, -D344))</f>
        <v/>
      </c>
      <c r="F344" s="112">
        <f>F343*(1+Input!$C$13/100/12)+E344</f>
        <v/>
      </c>
      <c r="G344" s="112">
        <f>G343*(1+Input!$C$13/100/12)+IF(AND(A344&gt;Input!$C$9*12, Input!$C$15="Yes"), Input!$C$19, 0)</f>
        <v/>
      </c>
    </row>
    <row r="345">
      <c r="A345" s="111">
        <f>A344+1</f>
        <v/>
      </c>
      <c r="B345" s="111">
        <f>INT((A345-1)/12)+1</f>
        <v/>
      </c>
      <c r="C345" s="112">
        <f>IF(A345&lt;=Input!C9*12, Input!C19, 0)</f>
        <v/>
      </c>
      <c r="D345" s="112">
        <f>Input!C10*(1+Input!C11/100)^INT((A345-1)/12)</f>
        <v/>
      </c>
      <c r="E345" s="112">
        <f>IF(A345&lt;=Input!$C$9*12, Input!$C$19-D345, IF(Input!$C$15="Yes", Input!$C$19-D345, -D345))</f>
        <v/>
      </c>
      <c r="F345" s="112">
        <f>F344*(1+Input!$C$13/100/12)+E345</f>
        <v/>
      </c>
      <c r="G345" s="112">
        <f>G344*(1+Input!$C$13/100/12)+IF(AND(A345&gt;Input!$C$9*12, Input!$C$15="Yes"), Input!$C$19, 0)</f>
        <v/>
      </c>
    </row>
    <row r="346">
      <c r="A346" s="111">
        <f>A345+1</f>
        <v/>
      </c>
      <c r="B346" s="111">
        <f>INT((A346-1)/12)+1</f>
        <v/>
      </c>
      <c r="C346" s="112">
        <f>IF(A346&lt;=Input!C9*12, Input!C19, 0)</f>
        <v/>
      </c>
      <c r="D346" s="112">
        <f>Input!C10*(1+Input!C11/100)^INT((A346-1)/12)</f>
        <v/>
      </c>
      <c r="E346" s="112">
        <f>IF(A346&lt;=Input!$C$9*12, Input!$C$19-D346, IF(Input!$C$15="Yes", Input!$C$19-D346, -D346))</f>
        <v/>
      </c>
      <c r="F346" s="112">
        <f>F345*(1+Input!$C$13/100/12)+E346</f>
        <v/>
      </c>
      <c r="G346" s="112">
        <f>G345*(1+Input!$C$13/100/12)+IF(AND(A346&gt;Input!$C$9*12, Input!$C$15="Yes"), Input!$C$19, 0)</f>
        <v/>
      </c>
    </row>
    <row r="347">
      <c r="A347" s="111">
        <f>A346+1</f>
        <v/>
      </c>
      <c r="B347" s="111">
        <f>INT((A347-1)/12)+1</f>
        <v/>
      </c>
      <c r="C347" s="112">
        <f>IF(A347&lt;=Input!C9*12, Input!C19, 0)</f>
        <v/>
      </c>
      <c r="D347" s="112">
        <f>Input!C10*(1+Input!C11/100)^INT((A347-1)/12)</f>
        <v/>
      </c>
      <c r="E347" s="112">
        <f>IF(A347&lt;=Input!$C$9*12, Input!$C$19-D347, IF(Input!$C$15="Yes", Input!$C$19-D347, -D347))</f>
        <v/>
      </c>
      <c r="F347" s="112">
        <f>F346*(1+Input!$C$13/100/12)+E347</f>
        <v/>
      </c>
      <c r="G347" s="112">
        <f>G346*(1+Input!$C$13/100/12)+IF(AND(A347&gt;Input!$C$9*12, Input!$C$15="Yes"), Input!$C$19, 0)</f>
        <v/>
      </c>
    </row>
    <row r="348">
      <c r="A348" s="111">
        <f>A347+1</f>
        <v/>
      </c>
      <c r="B348" s="111">
        <f>INT((A348-1)/12)+1</f>
        <v/>
      </c>
      <c r="C348" s="112">
        <f>IF(A348&lt;=Input!C9*12, Input!C19, 0)</f>
        <v/>
      </c>
      <c r="D348" s="112">
        <f>Input!C10*(1+Input!C11/100)^INT((A348-1)/12)</f>
        <v/>
      </c>
      <c r="E348" s="112">
        <f>IF(A348&lt;=Input!$C$9*12, Input!$C$19-D348, IF(Input!$C$15="Yes", Input!$C$19-D348, -D348))</f>
        <v/>
      </c>
      <c r="F348" s="112">
        <f>F347*(1+Input!$C$13/100/12)+E348</f>
        <v/>
      </c>
      <c r="G348" s="112">
        <f>G347*(1+Input!$C$13/100/12)+IF(AND(A348&gt;Input!$C$9*12, Input!$C$15="Yes"), Input!$C$19, 0)</f>
        <v/>
      </c>
    </row>
    <row r="349">
      <c r="A349" s="111">
        <f>A348+1</f>
        <v/>
      </c>
      <c r="B349" s="111">
        <f>INT((A349-1)/12)+1</f>
        <v/>
      </c>
      <c r="C349" s="112">
        <f>IF(A349&lt;=Input!C9*12, Input!C19, 0)</f>
        <v/>
      </c>
      <c r="D349" s="112">
        <f>Input!C10*(1+Input!C11/100)^INT((A349-1)/12)</f>
        <v/>
      </c>
      <c r="E349" s="112">
        <f>IF(A349&lt;=Input!$C$9*12, Input!$C$19-D349, IF(Input!$C$15="Yes", Input!$C$19-D349, -D349))</f>
        <v/>
      </c>
      <c r="F349" s="112">
        <f>F348*(1+Input!$C$13/100/12)+E349</f>
        <v/>
      </c>
      <c r="G349" s="112">
        <f>G348*(1+Input!$C$13/100/12)+IF(AND(A349&gt;Input!$C$9*12, Input!$C$15="Yes"), Input!$C$19, 0)</f>
        <v/>
      </c>
    </row>
    <row r="350">
      <c r="A350" s="111">
        <f>A349+1</f>
        <v/>
      </c>
      <c r="B350" s="111">
        <f>INT((A350-1)/12)+1</f>
        <v/>
      </c>
      <c r="C350" s="112">
        <f>IF(A350&lt;=Input!C9*12, Input!C19, 0)</f>
        <v/>
      </c>
      <c r="D350" s="112">
        <f>Input!C10*(1+Input!C11/100)^INT((A350-1)/12)</f>
        <v/>
      </c>
      <c r="E350" s="112">
        <f>IF(A350&lt;=Input!$C$9*12, Input!$C$19-D350, IF(Input!$C$15="Yes", Input!$C$19-D350, -D350))</f>
        <v/>
      </c>
      <c r="F350" s="112">
        <f>F349*(1+Input!$C$13/100/12)+E350</f>
        <v/>
      </c>
      <c r="G350" s="112">
        <f>G349*(1+Input!$C$13/100/12)+IF(AND(A350&gt;Input!$C$9*12, Input!$C$15="Yes"), Input!$C$19, 0)</f>
        <v/>
      </c>
    </row>
    <row r="351">
      <c r="A351" s="111">
        <f>A350+1</f>
        <v/>
      </c>
      <c r="B351" s="111">
        <f>INT((A351-1)/12)+1</f>
        <v/>
      </c>
      <c r="C351" s="112">
        <f>IF(A351&lt;=Input!C9*12, Input!C19, 0)</f>
        <v/>
      </c>
      <c r="D351" s="112">
        <f>Input!C10*(1+Input!C11/100)^INT((A351-1)/12)</f>
        <v/>
      </c>
      <c r="E351" s="112">
        <f>IF(A351&lt;=Input!$C$9*12, Input!$C$19-D351, IF(Input!$C$15="Yes", Input!$C$19-D351, -D351))</f>
        <v/>
      </c>
      <c r="F351" s="112">
        <f>F350*(1+Input!$C$13/100/12)+E351</f>
        <v/>
      </c>
      <c r="G351" s="112">
        <f>G350*(1+Input!$C$13/100/12)+IF(AND(A351&gt;Input!$C$9*12, Input!$C$15="Yes"), Input!$C$19, 0)</f>
        <v/>
      </c>
    </row>
    <row r="352">
      <c r="A352" s="111">
        <f>A351+1</f>
        <v/>
      </c>
      <c r="B352" s="111">
        <f>INT((A352-1)/12)+1</f>
        <v/>
      </c>
      <c r="C352" s="112">
        <f>IF(A352&lt;=Input!C9*12, Input!C19, 0)</f>
        <v/>
      </c>
      <c r="D352" s="112">
        <f>Input!C10*(1+Input!C11/100)^INT((A352-1)/12)</f>
        <v/>
      </c>
      <c r="E352" s="112">
        <f>IF(A352&lt;=Input!$C$9*12, Input!$C$19-D352, IF(Input!$C$15="Yes", Input!$C$19-D352, -D352))</f>
        <v/>
      </c>
      <c r="F352" s="112">
        <f>F351*(1+Input!$C$13/100/12)+E352</f>
        <v/>
      </c>
      <c r="G352" s="112">
        <f>G351*(1+Input!$C$13/100/12)+IF(AND(A352&gt;Input!$C$9*12, Input!$C$15="Yes"), Input!$C$19, 0)</f>
        <v/>
      </c>
    </row>
    <row r="353">
      <c r="A353" s="111">
        <f>A352+1</f>
        <v/>
      </c>
      <c r="B353" s="111">
        <f>INT((A353-1)/12)+1</f>
        <v/>
      </c>
      <c r="C353" s="112">
        <f>IF(A353&lt;=Input!C9*12, Input!C19, 0)</f>
        <v/>
      </c>
      <c r="D353" s="112">
        <f>Input!C10*(1+Input!C11/100)^INT((A353-1)/12)</f>
        <v/>
      </c>
      <c r="E353" s="112">
        <f>IF(A353&lt;=Input!$C$9*12, Input!$C$19-D353, IF(Input!$C$15="Yes", Input!$C$19-D353, -D353))</f>
        <v/>
      </c>
      <c r="F353" s="112">
        <f>F352*(1+Input!$C$13/100/12)+E353</f>
        <v/>
      </c>
      <c r="G353" s="112">
        <f>G352*(1+Input!$C$13/100/12)+IF(AND(A353&gt;Input!$C$9*12, Input!$C$15="Yes"), Input!$C$19, 0)</f>
        <v/>
      </c>
    </row>
    <row r="354">
      <c r="A354" s="111">
        <f>A353+1</f>
        <v/>
      </c>
      <c r="B354" s="111">
        <f>INT((A354-1)/12)+1</f>
        <v/>
      </c>
      <c r="C354" s="112">
        <f>IF(A354&lt;=Input!C9*12, Input!C19, 0)</f>
        <v/>
      </c>
      <c r="D354" s="112">
        <f>Input!C10*(1+Input!C11/100)^INT((A354-1)/12)</f>
        <v/>
      </c>
      <c r="E354" s="112">
        <f>IF(A354&lt;=Input!$C$9*12, Input!$C$19-D354, IF(Input!$C$15="Yes", Input!$C$19-D354, -D354))</f>
        <v/>
      </c>
      <c r="F354" s="112">
        <f>F353*(1+Input!$C$13/100/12)+E354</f>
        <v/>
      </c>
      <c r="G354" s="112">
        <f>G353*(1+Input!$C$13/100/12)+IF(AND(A354&gt;Input!$C$9*12, Input!$C$15="Yes"), Input!$C$19, 0)</f>
        <v/>
      </c>
    </row>
    <row r="355">
      <c r="A355" s="111">
        <f>A354+1</f>
        <v/>
      </c>
      <c r="B355" s="111">
        <f>INT((A355-1)/12)+1</f>
        <v/>
      </c>
      <c r="C355" s="112">
        <f>IF(A355&lt;=Input!C9*12, Input!C19, 0)</f>
        <v/>
      </c>
      <c r="D355" s="112">
        <f>Input!C10*(1+Input!C11/100)^INT((A355-1)/12)</f>
        <v/>
      </c>
      <c r="E355" s="112">
        <f>IF(A355&lt;=Input!$C$9*12, Input!$C$19-D355, IF(Input!$C$15="Yes", Input!$C$19-D355, -D355))</f>
        <v/>
      </c>
      <c r="F355" s="112">
        <f>F354*(1+Input!$C$13/100/12)+E355</f>
        <v/>
      </c>
      <c r="G355" s="112">
        <f>G354*(1+Input!$C$13/100/12)+IF(AND(A355&gt;Input!$C$9*12, Input!$C$15="Yes"), Input!$C$19, 0)</f>
        <v/>
      </c>
    </row>
    <row r="356">
      <c r="A356" s="111">
        <f>A355+1</f>
        <v/>
      </c>
      <c r="B356" s="111">
        <f>INT((A356-1)/12)+1</f>
        <v/>
      </c>
      <c r="C356" s="112">
        <f>IF(A356&lt;=Input!C9*12, Input!C19, 0)</f>
        <v/>
      </c>
      <c r="D356" s="112">
        <f>Input!C10*(1+Input!C11/100)^INT((A356-1)/12)</f>
        <v/>
      </c>
      <c r="E356" s="112">
        <f>IF(A356&lt;=Input!$C$9*12, Input!$C$19-D356, IF(Input!$C$15="Yes", Input!$C$19-D356, -D356))</f>
        <v/>
      </c>
      <c r="F356" s="112">
        <f>F355*(1+Input!$C$13/100/12)+E356</f>
        <v/>
      </c>
      <c r="G356" s="112">
        <f>G355*(1+Input!$C$13/100/12)+IF(AND(A356&gt;Input!$C$9*12, Input!$C$15="Yes"), Input!$C$19, 0)</f>
        <v/>
      </c>
    </row>
    <row r="357">
      <c r="A357" s="111">
        <f>A356+1</f>
        <v/>
      </c>
      <c r="B357" s="111">
        <f>INT((A357-1)/12)+1</f>
        <v/>
      </c>
      <c r="C357" s="112">
        <f>IF(A357&lt;=Input!C9*12, Input!C19, 0)</f>
        <v/>
      </c>
      <c r="D357" s="112">
        <f>Input!C10*(1+Input!C11/100)^INT((A357-1)/12)</f>
        <v/>
      </c>
      <c r="E357" s="112">
        <f>IF(A357&lt;=Input!$C$9*12, Input!$C$19-D357, IF(Input!$C$15="Yes", Input!$C$19-D357, -D357))</f>
        <v/>
      </c>
      <c r="F357" s="112">
        <f>F356*(1+Input!$C$13/100/12)+E357</f>
        <v/>
      </c>
      <c r="G357" s="112">
        <f>G356*(1+Input!$C$13/100/12)+IF(AND(A357&gt;Input!$C$9*12, Input!$C$15="Yes"), Input!$C$19, 0)</f>
        <v/>
      </c>
    </row>
    <row r="358">
      <c r="A358" s="111">
        <f>A357+1</f>
        <v/>
      </c>
      <c r="B358" s="111">
        <f>INT((A358-1)/12)+1</f>
        <v/>
      </c>
      <c r="C358" s="112">
        <f>IF(A358&lt;=Input!C9*12, Input!C19, 0)</f>
        <v/>
      </c>
      <c r="D358" s="112">
        <f>Input!C10*(1+Input!C11/100)^INT((A358-1)/12)</f>
        <v/>
      </c>
      <c r="E358" s="112">
        <f>IF(A358&lt;=Input!$C$9*12, Input!$C$19-D358, IF(Input!$C$15="Yes", Input!$C$19-D358, -D358))</f>
        <v/>
      </c>
      <c r="F358" s="112">
        <f>F357*(1+Input!$C$13/100/12)+E358</f>
        <v/>
      </c>
      <c r="G358" s="112">
        <f>G357*(1+Input!$C$13/100/12)+IF(AND(A358&gt;Input!$C$9*12, Input!$C$15="Yes"), Input!$C$19, 0)</f>
        <v/>
      </c>
    </row>
    <row r="359">
      <c r="A359" s="111">
        <f>A358+1</f>
        <v/>
      </c>
      <c r="B359" s="111">
        <f>INT((A359-1)/12)+1</f>
        <v/>
      </c>
      <c r="C359" s="112">
        <f>IF(A359&lt;=Input!C9*12, Input!C19, 0)</f>
        <v/>
      </c>
      <c r="D359" s="112">
        <f>Input!C10*(1+Input!C11/100)^INT((A359-1)/12)</f>
        <v/>
      </c>
      <c r="E359" s="112">
        <f>IF(A359&lt;=Input!$C$9*12, Input!$C$19-D359, IF(Input!$C$15="Yes", Input!$C$19-D359, -D359))</f>
        <v/>
      </c>
      <c r="F359" s="112">
        <f>F358*(1+Input!$C$13/100/12)+E359</f>
        <v/>
      </c>
      <c r="G359" s="112">
        <f>G358*(1+Input!$C$13/100/12)+IF(AND(A359&gt;Input!$C$9*12, Input!$C$15="Yes"), Input!$C$19, 0)</f>
        <v/>
      </c>
    </row>
    <row r="360">
      <c r="A360" s="111">
        <f>A359+1</f>
        <v/>
      </c>
      <c r="B360" s="111">
        <f>INT((A360-1)/12)+1</f>
        <v/>
      </c>
      <c r="C360" s="112">
        <f>IF(A360&lt;=Input!C9*12, Input!C19, 0)</f>
        <v/>
      </c>
      <c r="D360" s="112">
        <f>Input!C10*(1+Input!C11/100)^INT((A360-1)/12)</f>
        <v/>
      </c>
      <c r="E360" s="112">
        <f>IF(A360&lt;=Input!$C$9*12, Input!$C$19-D360, IF(Input!$C$15="Yes", Input!$C$19-D360, -D360))</f>
        <v/>
      </c>
      <c r="F360" s="112">
        <f>F359*(1+Input!$C$13/100/12)+E360</f>
        <v/>
      </c>
      <c r="G360" s="112">
        <f>G359*(1+Input!$C$13/100/12)+IF(AND(A360&gt;Input!$C$9*12, Input!$C$15="Yes"), Input!$C$19, 0)</f>
        <v/>
      </c>
    </row>
    <row r="361">
      <c r="A361" s="111">
        <f>A360+1</f>
        <v/>
      </c>
      <c r="B361" s="111">
        <f>INT((A361-1)/12)+1</f>
        <v/>
      </c>
      <c r="C361" s="112">
        <f>IF(A361&lt;=Input!C9*12, Input!C19, 0)</f>
        <v/>
      </c>
      <c r="D361" s="112">
        <f>Input!C10*(1+Input!C11/100)^INT((A361-1)/12)</f>
        <v/>
      </c>
      <c r="E361" s="112">
        <f>IF(A361&lt;=Input!$C$9*12, Input!$C$19-D361, IF(Input!$C$15="Yes", Input!$C$19-D361, -D361))</f>
        <v/>
      </c>
      <c r="F361" s="112">
        <f>F360*(1+Input!$C$13/100/12)+E361</f>
        <v/>
      </c>
      <c r="G361" s="112">
        <f>G360*(1+Input!$C$13/100/12)+IF(AND(A361&gt;Input!$C$9*12, Input!$C$15="Yes"), Input!$C$19, 0)</f>
        <v/>
      </c>
    </row>
    <row r="362">
      <c r="A362" s="111">
        <f>A361+1</f>
        <v/>
      </c>
      <c r="B362" s="111">
        <f>INT((A362-1)/12)+1</f>
        <v/>
      </c>
      <c r="C362" s="112">
        <f>IF(A362&lt;=Input!C9*12, Input!C19, 0)</f>
        <v/>
      </c>
      <c r="D362" s="112">
        <f>Input!C10*(1+Input!C11/100)^INT((A362-1)/12)</f>
        <v/>
      </c>
      <c r="E362" s="112">
        <f>IF(A362&lt;=Input!$C$9*12, Input!$C$19-D362, IF(Input!$C$15="Yes", Input!$C$19-D362, -D362))</f>
        <v/>
      </c>
      <c r="F362" s="112">
        <f>F361*(1+Input!$C$13/100/12)+E362</f>
        <v/>
      </c>
      <c r="G362" s="112">
        <f>G361*(1+Input!$C$13/100/12)+IF(AND(A362&gt;Input!$C$9*12, Input!$C$15="Yes"), Input!$C$19, 0)</f>
        <v/>
      </c>
    </row>
    <row r="363">
      <c r="A363" s="111">
        <f>A362+1</f>
        <v/>
      </c>
      <c r="B363" s="111">
        <f>INT((A363-1)/12)+1</f>
        <v/>
      </c>
      <c r="C363" s="112">
        <f>IF(A363&lt;=Input!C9*12, Input!C19, 0)</f>
        <v/>
      </c>
      <c r="D363" s="112">
        <f>Input!C10*(1+Input!C11/100)^INT((A363-1)/12)</f>
        <v/>
      </c>
      <c r="E363" s="112">
        <f>IF(A363&lt;=Input!$C$9*12, Input!$C$19-D363, IF(Input!$C$15="Yes", Input!$C$19-D363, -D363))</f>
        <v/>
      </c>
      <c r="F363" s="112">
        <f>F362*(1+Input!$C$13/100/12)+E363</f>
        <v/>
      </c>
      <c r="G363" s="112">
        <f>G362*(1+Input!$C$13/100/12)+IF(AND(A363&gt;Input!$C$9*12, Input!$C$15="Yes"), Input!$C$19, 0)</f>
        <v/>
      </c>
    </row>
    <row r="364">
      <c r="A364" s="111">
        <f>A363+1</f>
        <v/>
      </c>
      <c r="B364" s="111">
        <f>INT((A364-1)/12)+1</f>
        <v/>
      </c>
      <c r="C364" s="112">
        <f>IF(A364&lt;=Input!C9*12, Input!C19, 0)</f>
        <v/>
      </c>
      <c r="D364" s="112">
        <f>Input!C10*(1+Input!C11/100)^INT((A364-1)/12)</f>
        <v/>
      </c>
      <c r="E364" s="112">
        <f>IF(A364&lt;=Input!$C$9*12, Input!$C$19-D364, IF(Input!$C$15="Yes", Input!$C$19-D364, -D364))</f>
        <v/>
      </c>
      <c r="F364" s="112">
        <f>F363*(1+Input!$C$13/100/12)+E364</f>
        <v/>
      </c>
      <c r="G364" s="112">
        <f>G363*(1+Input!$C$13/100/12)+IF(AND(A364&gt;Input!$C$9*12, Input!$C$15="Yes"), Input!$C$19, 0)</f>
        <v/>
      </c>
    </row>
    <row r="365">
      <c r="A365" s="111">
        <f>A364+1</f>
        <v/>
      </c>
      <c r="B365" s="111">
        <f>INT((A365-1)/12)+1</f>
        <v/>
      </c>
      <c r="C365" s="112">
        <f>IF(A365&lt;=Input!C9*12, Input!C19, 0)</f>
        <v/>
      </c>
      <c r="D365" s="112">
        <f>Input!C10*(1+Input!C11/100)^INT((A365-1)/12)</f>
        <v/>
      </c>
      <c r="E365" s="112">
        <f>IF(A365&lt;=Input!$C$9*12, Input!$C$19-D365, IF(Input!$C$15="Yes", Input!$C$19-D365, -D365))</f>
        <v/>
      </c>
      <c r="F365" s="112">
        <f>F364*(1+Input!$C$13/100/12)+E365</f>
        <v/>
      </c>
      <c r="G365" s="112">
        <f>G364*(1+Input!$C$13/100/12)+IF(AND(A365&gt;Input!$C$9*12, Input!$C$15="Yes"), Input!$C$19, 0)</f>
        <v/>
      </c>
    </row>
    <row r="366">
      <c r="A366" s="111">
        <f>A365+1</f>
        <v/>
      </c>
      <c r="B366" s="111">
        <f>INT((A366-1)/12)+1</f>
        <v/>
      </c>
      <c r="C366" s="112">
        <f>IF(A366&lt;=Input!C9*12, Input!C19, 0)</f>
        <v/>
      </c>
      <c r="D366" s="112">
        <f>Input!C10*(1+Input!C11/100)^INT((A366-1)/12)</f>
        <v/>
      </c>
      <c r="E366" s="112">
        <f>IF(A366&lt;=Input!$C$9*12, Input!$C$19-D366, IF(Input!$C$15="Yes", Input!$C$19-D366, -D366))</f>
        <v/>
      </c>
      <c r="F366" s="112">
        <f>F365*(1+Input!$C$13/100/12)+E366</f>
        <v/>
      </c>
      <c r="G366" s="112">
        <f>G365*(1+Input!$C$13/100/12)+IF(AND(A366&gt;Input!$C$9*12, Input!$C$15="Yes"), Input!$C$19, 0)</f>
        <v/>
      </c>
    </row>
    <row r="367">
      <c r="A367" s="111">
        <f>A366+1</f>
        <v/>
      </c>
      <c r="B367" s="111">
        <f>INT((A367-1)/12)+1</f>
        <v/>
      </c>
      <c r="C367" s="112">
        <f>IF(A367&lt;=Input!C9*12, Input!C19, 0)</f>
        <v/>
      </c>
      <c r="D367" s="112">
        <f>Input!C10*(1+Input!C11/100)^INT((A367-1)/12)</f>
        <v/>
      </c>
      <c r="E367" s="112">
        <f>IF(A367&lt;=Input!$C$9*12, Input!$C$19-D367, IF(Input!$C$15="Yes", Input!$C$19-D367, -D367))</f>
        <v/>
      </c>
      <c r="F367" s="112">
        <f>F366*(1+Input!$C$13/100/12)+E367</f>
        <v/>
      </c>
      <c r="G367" s="112">
        <f>G366*(1+Input!$C$13/100/12)+IF(AND(A367&gt;Input!$C$9*12, Input!$C$15="Yes"), Input!$C$19, 0)</f>
        <v/>
      </c>
    </row>
    <row r="368">
      <c r="A368" s="111">
        <f>A367+1</f>
        <v/>
      </c>
      <c r="B368" s="111">
        <f>INT((A368-1)/12)+1</f>
        <v/>
      </c>
      <c r="C368" s="112">
        <f>IF(A368&lt;=Input!C9*12, Input!C19, 0)</f>
        <v/>
      </c>
      <c r="D368" s="112">
        <f>Input!C10*(1+Input!C11/100)^INT((A368-1)/12)</f>
        <v/>
      </c>
      <c r="E368" s="112">
        <f>IF(A368&lt;=Input!$C$9*12, Input!$C$19-D368, IF(Input!$C$15="Yes", Input!$C$19-D368, -D368))</f>
        <v/>
      </c>
      <c r="F368" s="112">
        <f>F367*(1+Input!$C$13/100/12)+E368</f>
        <v/>
      </c>
      <c r="G368" s="112">
        <f>G367*(1+Input!$C$13/100/12)+IF(AND(A368&gt;Input!$C$9*12, Input!$C$15="Yes"), Input!$C$19, 0)</f>
        <v/>
      </c>
    </row>
    <row r="369">
      <c r="A369" s="111">
        <f>A368+1</f>
        <v/>
      </c>
      <c r="B369" s="111">
        <f>INT((A369-1)/12)+1</f>
        <v/>
      </c>
      <c r="C369" s="112">
        <f>IF(A369&lt;=Input!C9*12, Input!C19, 0)</f>
        <v/>
      </c>
      <c r="D369" s="112">
        <f>Input!C10*(1+Input!C11/100)^INT((A369-1)/12)</f>
        <v/>
      </c>
      <c r="E369" s="112">
        <f>IF(A369&lt;=Input!$C$9*12, Input!$C$19-D369, IF(Input!$C$15="Yes", Input!$C$19-D369, -D369))</f>
        <v/>
      </c>
      <c r="F369" s="112">
        <f>F368*(1+Input!$C$13/100/12)+E369</f>
        <v/>
      </c>
      <c r="G369" s="112">
        <f>G368*(1+Input!$C$13/100/12)+IF(AND(A369&gt;Input!$C$9*12, Input!$C$15="Yes"), Input!$C$19, 0)</f>
        <v/>
      </c>
    </row>
    <row r="370">
      <c r="A370" s="111">
        <f>A369+1</f>
        <v/>
      </c>
      <c r="B370" s="111">
        <f>INT((A370-1)/12)+1</f>
        <v/>
      </c>
      <c r="C370" s="112">
        <f>IF(A370&lt;=Input!C9*12, Input!C19, 0)</f>
        <v/>
      </c>
      <c r="D370" s="112">
        <f>Input!C10*(1+Input!C11/100)^INT((A370-1)/12)</f>
        <v/>
      </c>
      <c r="E370" s="112">
        <f>IF(A370&lt;=Input!$C$9*12, Input!$C$19-D370, IF(Input!$C$15="Yes", Input!$C$19-D370, -D370))</f>
        <v/>
      </c>
      <c r="F370" s="112">
        <f>F369*(1+Input!$C$13/100/12)+E370</f>
        <v/>
      </c>
      <c r="G370" s="112">
        <f>G369*(1+Input!$C$13/100/12)+IF(AND(A370&gt;Input!$C$9*12, Input!$C$15="Yes"), Input!$C$19, 0)</f>
        <v/>
      </c>
    </row>
    <row r="371">
      <c r="A371" s="111">
        <f>A370+1</f>
        <v/>
      </c>
      <c r="B371" s="111">
        <f>INT((A371-1)/12)+1</f>
        <v/>
      </c>
      <c r="C371" s="112">
        <f>IF(A371&lt;=Input!C9*12, Input!C19, 0)</f>
        <v/>
      </c>
      <c r="D371" s="112">
        <f>Input!C10*(1+Input!C11/100)^INT((A371-1)/12)</f>
        <v/>
      </c>
      <c r="E371" s="112">
        <f>IF(A371&lt;=Input!$C$9*12, Input!$C$19-D371, IF(Input!$C$15="Yes", Input!$C$19-D371, -D371))</f>
        <v/>
      </c>
      <c r="F371" s="112">
        <f>F370*(1+Input!$C$13/100/12)+E371</f>
        <v/>
      </c>
      <c r="G371" s="112">
        <f>G370*(1+Input!$C$13/100/12)+IF(AND(A371&gt;Input!$C$9*12, Input!$C$15="Yes"), Input!$C$19, 0)</f>
        <v/>
      </c>
    </row>
    <row r="372">
      <c r="A372" s="111">
        <f>A371+1</f>
        <v/>
      </c>
      <c r="B372" s="111">
        <f>INT((A372-1)/12)+1</f>
        <v/>
      </c>
      <c r="C372" s="112">
        <f>IF(A372&lt;=Input!C9*12, Input!C19, 0)</f>
        <v/>
      </c>
      <c r="D372" s="112">
        <f>Input!C10*(1+Input!C11/100)^INT((A372-1)/12)</f>
        <v/>
      </c>
      <c r="E372" s="112">
        <f>IF(A372&lt;=Input!$C$9*12, Input!$C$19-D372, IF(Input!$C$15="Yes", Input!$C$19-D372, -D372))</f>
        <v/>
      </c>
      <c r="F372" s="112">
        <f>F371*(1+Input!$C$13/100/12)+E372</f>
        <v/>
      </c>
      <c r="G372" s="112">
        <f>G371*(1+Input!$C$13/100/12)+IF(AND(A372&gt;Input!$C$9*12, Input!$C$15="Yes"), Input!$C$19, 0)</f>
        <v/>
      </c>
    </row>
    <row r="373">
      <c r="A373" s="111">
        <f>A372+1</f>
        <v/>
      </c>
      <c r="B373" s="111">
        <f>INT((A373-1)/12)+1</f>
        <v/>
      </c>
      <c r="C373" s="112">
        <f>IF(A373&lt;=Input!C9*12, Input!C19, 0)</f>
        <v/>
      </c>
      <c r="D373" s="112">
        <f>Input!C10*(1+Input!C11/100)^INT((A373-1)/12)</f>
        <v/>
      </c>
      <c r="E373" s="112">
        <f>IF(A373&lt;=Input!$C$9*12, Input!$C$19-D373, IF(Input!$C$15="Yes", Input!$C$19-D373, -D373))</f>
        <v/>
      </c>
      <c r="F373" s="112">
        <f>F372*(1+Input!$C$13/100/12)+E373</f>
        <v/>
      </c>
      <c r="G373" s="112">
        <f>G372*(1+Input!$C$13/100/12)+IF(AND(A373&gt;Input!$C$9*12, Input!$C$15="Yes"), Input!$C$19, 0)</f>
        <v/>
      </c>
    </row>
    <row r="374">
      <c r="A374" s="111">
        <f>A373+1</f>
        <v/>
      </c>
      <c r="B374" s="111">
        <f>INT((A374-1)/12)+1</f>
        <v/>
      </c>
      <c r="C374" s="112">
        <f>IF(A374&lt;=Input!C9*12, Input!C19, 0)</f>
        <v/>
      </c>
      <c r="D374" s="112">
        <f>Input!C10*(1+Input!C11/100)^INT((A374-1)/12)</f>
        <v/>
      </c>
      <c r="E374" s="112">
        <f>IF(A374&lt;=Input!$C$9*12, Input!$C$19-D374, IF(Input!$C$15="Yes", Input!$C$19-D374, -D374))</f>
        <v/>
      </c>
      <c r="F374" s="112">
        <f>F373*(1+Input!$C$13/100/12)+E374</f>
        <v/>
      </c>
      <c r="G374" s="112">
        <f>G373*(1+Input!$C$13/100/12)+IF(AND(A374&gt;Input!$C$9*12, Input!$C$15="Yes"), Input!$C$19, 0)</f>
        <v/>
      </c>
    </row>
    <row r="375">
      <c r="A375" s="111">
        <f>A374+1</f>
        <v/>
      </c>
      <c r="B375" s="111">
        <f>INT((A375-1)/12)+1</f>
        <v/>
      </c>
      <c r="C375" s="112">
        <f>IF(A375&lt;=Input!C9*12, Input!C19, 0)</f>
        <v/>
      </c>
      <c r="D375" s="112">
        <f>Input!C10*(1+Input!C11/100)^INT((A375-1)/12)</f>
        <v/>
      </c>
      <c r="E375" s="112">
        <f>IF(A375&lt;=Input!$C$9*12, Input!$C$19-D375, IF(Input!$C$15="Yes", Input!$C$19-D375, -D375))</f>
        <v/>
      </c>
      <c r="F375" s="112">
        <f>F374*(1+Input!$C$13/100/12)+E375</f>
        <v/>
      </c>
      <c r="G375" s="112">
        <f>G374*(1+Input!$C$13/100/12)+IF(AND(A375&gt;Input!$C$9*12, Input!$C$15="Yes"), Input!$C$19, 0)</f>
        <v/>
      </c>
    </row>
    <row r="376">
      <c r="A376" s="111">
        <f>A375+1</f>
        <v/>
      </c>
      <c r="B376" s="111">
        <f>INT((A376-1)/12)+1</f>
        <v/>
      </c>
      <c r="C376" s="112">
        <f>IF(A376&lt;=Input!C9*12, Input!C19, 0)</f>
        <v/>
      </c>
      <c r="D376" s="112">
        <f>Input!C10*(1+Input!C11/100)^INT((A376-1)/12)</f>
        <v/>
      </c>
      <c r="E376" s="112">
        <f>IF(A376&lt;=Input!$C$9*12, Input!$C$19-D376, IF(Input!$C$15="Yes", Input!$C$19-D376, -D376))</f>
        <v/>
      </c>
      <c r="F376" s="112">
        <f>F375*(1+Input!$C$13/100/12)+E376</f>
        <v/>
      </c>
      <c r="G376" s="112">
        <f>G375*(1+Input!$C$13/100/12)+IF(AND(A376&gt;Input!$C$9*12, Input!$C$15="Yes"), Input!$C$19, 0)</f>
        <v/>
      </c>
    </row>
    <row r="377">
      <c r="A377" s="111">
        <f>A376+1</f>
        <v/>
      </c>
      <c r="B377" s="111">
        <f>INT((A377-1)/12)+1</f>
        <v/>
      </c>
      <c r="C377" s="112">
        <f>IF(A377&lt;=Input!C9*12, Input!C19, 0)</f>
        <v/>
      </c>
      <c r="D377" s="112">
        <f>Input!C10*(1+Input!C11/100)^INT((A377-1)/12)</f>
        <v/>
      </c>
      <c r="E377" s="112">
        <f>IF(A377&lt;=Input!$C$9*12, Input!$C$19-D377, IF(Input!$C$15="Yes", Input!$C$19-D377, -D377))</f>
        <v/>
      </c>
      <c r="F377" s="112">
        <f>F376*(1+Input!$C$13/100/12)+E377</f>
        <v/>
      </c>
      <c r="G377" s="112">
        <f>G376*(1+Input!$C$13/100/12)+IF(AND(A377&gt;Input!$C$9*12, Input!$C$15="Yes"), Input!$C$19, 0)</f>
        <v/>
      </c>
    </row>
    <row r="378">
      <c r="A378" s="111">
        <f>A377+1</f>
        <v/>
      </c>
      <c r="B378" s="111">
        <f>INT((A378-1)/12)+1</f>
        <v/>
      </c>
      <c r="C378" s="112">
        <f>IF(A378&lt;=Input!C9*12, Input!C19, 0)</f>
        <v/>
      </c>
      <c r="D378" s="112">
        <f>Input!C10*(1+Input!C11/100)^INT((A378-1)/12)</f>
        <v/>
      </c>
      <c r="E378" s="112">
        <f>IF(A378&lt;=Input!$C$9*12, Input!$C$19-D378, IF(Input!$C$15="Yes", Input!$C$19-D378, -D378))</f>
        <v/>
      </c>
      <c r="F378" s="112">
        <f>F377*(1+Input!$C$13/100/12)+E378</f>
        <v/>
      </c>
      <c r="G378" s="112">
        <f>G377*(1+Input!$C$13/100/12)+IF(AND(A378&gt;Input!$C$9*12, Input!$C$15="Yes"), Input!$C$19, 0)</f>
        <v/>
      </c>
    </row>
    <row r="379">
      <c r="A379" s="111">
        <f>A378+1</f>
        <v/>
      </c>
      <c r="B379" s="111">
        <f>INT((A379-1)/12)+1</f>
        <v/>
      </c>
      <c r="C379" s="112">
        <f>IF(A379&lt;=Input!C9*12, Input!C19, 0)</f>
        <v/>
      </c>
      <c r="D379" s="112">
        <f>Input!C10*(1+Input!C11/100)^INT((A379-1)/12)</f>
        <v/>
      </c>
      <c r="E379" s="112">
        <f>IF(A379&lt;=Input!$C$9*12, Input!$C$19-D379, IF(Input!$C$15="Yes", Input!$C$19-D379, -D379))</f>
        <v/>
      </c>
      <c r="F379" s="112">
        <f>F378*(1+Input!$C$13/100/12)+E379</f>
        <v/>
      </c>
      <c r="G379" s="112">
        <f>G378*(1+Input!$C$13/100/12)+IF(AND(A379&gt;Input!$C$9*12, Input!$C$15="Yes"), Input!$C$19, 0)</f>
        <v/>
      </c>
    </row>
    <row r="380">
      <c r="A380" s="111">
        <f>A379+1</f>
        <v/>
      </c>
      <c r="B380" s="111">
        <f>INT((A380-1)/12)+1</f>
        <v/>
      </c>
      <c r="C380" s="112">
        <f>IF(A380&lt;=Input!C9*12, Input!C19, 0)</f>
        <v/>
      </c>
      <c r="D380" s="112">
        <f>Input!C10*(1+Input!C11/100)^INT((A380-1)/12)</f>
        <v/>
      </c>
      <c r="E380" s="112">
        <f>IF(A380&lt;=Input!$C$9*12, Input!$C$19-D380, IF(Input!$C$15="Yes", Input!$C$19-D380, -D380))</f>
        <v/>
      </c>
      <c r="F380" s="112">
        <f>F379*(1+Input!$C$13/100/12)+E380</f>
        <v/>
      </c>
      <c r="G380" s="112">
        <f>G379*(1+Input!$C$13/100/12)+IF(AND(A380&gt;Input!$C$9*12, Input!$C$15="Yes"), Input!$C$19, 0)</f>
        <v/>
      </c>
    </row>
    <row r="381">
      <c r="A381" s="111">
        <f>A380+1</f>
        <v/>
      </c>
      <c r="B381" s="111">
        <f>INT((A381-1)/12)+1</f>
        <v/>
      </c>
      <c r="C381" s="112">
        <f>IF(A381&lt;=Input!C9*12, Input!C19, 0)</f>
        <v/>
      </c>
      <c r="D381" s="112">
        <f>Input!C10*(1+Input!C11/100)^INT((A381-1)/12)</f>
        <v/>
      </c>
      <c r="E381" s="112">
        <f>IF(A381&lt;=Input!$C$9*12, Input!$C$19-D381, IF(Input!$C$15="Yes", Input!$C$19-D381, -D381))</f>
        <v/>
      </c>
      <c r="F381" s="112">
        <f>F380*(1+Input!$C$13/100/12)+E381</f>
        <v/>
      </c>
      <c r="G381" s="112">
        <f>G380*(1+Input!$C$13/100/12)+IF(AND(A381&gt;Input!$C$9*12, Input!$C$15="Yes"), Input!$C$19, 0)</f>
        <v/>
      </c>
    </row>
    <row r="382">
      <c r="A382" s="111">
        <f>A381+1</f>
        <v/>
      </c>
      <c r="B382" s="111">
        <f>INT((A382-1)/12)+1</f>
        <v/>
      </c>
      <c r="C382" s="112">
        <f>IF(A382&lt;=Input!C9*12, Input!C19, 0)</f>
        <v/>
      </c>
      <c r="D382" s="112">
        <f>Input!C10*(1+Input!C11/100)^INT((A382-1)/12)</f>
        <v/>
      </c>
      <c r="E382" s="112">
        <f>IF(A382&lt;=Input!$C$9*12, Input!$C$19-D382, IF(Input!$C$15="Yes", Input!$C$19-D382, -D382))</f>
        <v/>
      </c>
      <c r="F382" s="112">
        <f>F381*(1+Input!$C$13/100/12)+E382</f>
        <v/>
      </c>
      <c r="G382" s="112">
        <f>G381*(1+Input!$C$13/100/12)+IF(AND(A382&gt;Input!$C$9*12, Input!$C$15="Yes"), Input!$C$19, 0)</f>
        <v/>
      </c>
    </row>
    <row r="383">
      <c r="A383" s="111">
        <f>A382+1</f>
        <v/>
      </c>
      <c r="B383" s="111">
        <f>INT((A383-1)/12)+1</f>
        <v/>
      </c>
      <c r="C383" s="112">
        <f>IF(A383&lt;=Input!C9*12, Input!C19, 0)</f>
        <v/>
      </c>
      <c r="D383" s="112">
        <f>Input!C10*(1+Input!C11/100)^INT((A383-1)/12)</f>
        <v/>
      </c>
      <c r="E383" s="112">
        <f>IF(A383&lt;=Input!$C$9*12, Input!$C$19-D383, IF(Input!$C$15="Yes", Input!$C$19-D383, -D383))</f>
        <v/>
      </c>
      <c r="F383" s="112">
        <f>F382*(1+Input!$C$13/100/12)+E383</f>
        <v/>
      </c>
      <c r="G383" s="112">
        <f>G382*(1+Input!$C$13/100/12)+IF(AND(A383&gt;Input!$C$9*12, Input!$C$15="Yes"), Input!$C$19, 0)</f>
        <v/>
      </c>
    </row>
    <row r="384">
      <c r="A384" s="111">
        <f>A383+1</f>
        <v/>
      </c>
      <c r="B384" s="111">
        <f>INT((A384-1)/12)+1</f>
        <v/>
      </c>
      <c r="C384" s="112">
        <f>IF(A384&lt;=Input!C9*12, Input!C19, 0)</f>
        <v/>
      </c>
      <c r="D384" s="112">
        <f>Input!C10*(1+Input!C11/100)^INT((A384-1)/12)</f>
        <v/>
      </c>
      <c r="E384" s="112">
        <f>IF(A384&lt;=Input!$C$9*12, Input!$C$19-D384, IF(Input!$C$15="Yes", Input!$C$19-D384, -D384))</f>
        <v/>
      </c>
      <c r="F384" s="112">
        <f>F383*(1+Input!$C$13/100/12)+E384</f>
        <v/>
      </c>
      <c r="G384" s="112">
        <f>G383*(1+Input!$C$13/100/12)+IF(AND(A384&gt;Input!$C$9*12, Input!$C$15="Yes"), Input!$C$19, 0)</f>
        <v/>
      </c>
    </row>
    <row r="385">
      <c r="A385" s="111">
        <f>A384+1</f>
        <v/>
      </c>
      <c r="B385" s="111">
        <f>INT((A385-1)/12)+1</f>
        <v/>
      </c>
      <c r="C385" s="112">
        <f>IF(A385&lt;=Input!C9*12, Input!C19, 0)</f>
        <v/>
      </c>
      <c r="D385" s="112">
        <f>Input!C10*(1+Input!C11/100)^INT((A385-1)/12)</f>
        <v/>
      </c>
      <c r="E385" s="112">
        <f>IF(A385&lt;=Input!$C$9*12, Input!$C$19-D385, IF(Input!$C$15="Yes", Input!$C$19-D385, -D385))</f>
        <v/>
      </c>
      <c r="F385" s="112">
        <f>F384*(1+Input!$C$13/100/12)+E385</f>
        <v/>
      </c>
      <c r="G385" s="112">
        <f>G384*(1+Input!$C$13/100/12)+IF(AND(A385&gt;Input!$C$9*12, Input!$C$15="Yes"), Input!$C$19, 0)</f>
        <v/>
      </c>
    </row>
    <row r="386">
      <c r="A386" s="111">
        <f>A385+1</f>
        <v/>
      </c>
      <c r="B386" s="111">
        <f>INT((A386-1)/12)+1</f>
        <v/>
      </c>
      <c r="C386" s="112">
        <f>IF(A386&lt;=Input!C9*12, Input!C19, 0)</f>
        <v/>
      </c>
      <c r="D386" s="112">
        <f>Input!C10*(1+Input!C11/100)^INT((A386-1)/12)</f>
        <v/>
      </c>
      <c r="E386" s="112">
        <f>IF(A386&lt;=Input!$C$9*12, Input!$C$19-D386, IF(Input!$C$15="Yes", Input!$C$19-D386, -D386))</f>
        <v/>
      </c>
      <c r="F386" s="112">
        <f>F385*(1+Input!$C$13/100/12)+E386</f>
        <v/>
      </c>
      <c r="G386" s="112">
        <f>G385*(1+Input!$C$13/100/12)+IF(AND(A386&gt;Input!$C$9*12, Input!$C$15="Yes"), Input!$C$19, 0)</f>
        <v/>
      </c>
    </row>
    <row r="387">
      <c r="A387" s="111">
        <f>A386+1</f>
        <v/>
      </c>
      <c r="B387" s="111">
        <f>INT((A387-1)/12)+1</f>
        <v/>
      </c>
      <c r="C387" s="112">
        <f>IF(A387&lt;=Input!C9*12, Input!C19, 0)</f>
        <v/>
      </c>
      <c r="D387" s="112">
        <f>Input!C10*(1+Input!C11/100)^INT((A387-1)/12)</f>
        <v/>
      </c>
      <c r="E387" s="112">
        <f>IF(A387&lt;=Input!$C$9*12, Input!$C$19-D387, IF(Input!$C$15="Yes", Input!$C$19-D387, -D387))</f>
        <v/>
      </c>
      <c r="F387" s="112">
        <f>F386*(1+Input!$C$13/100/12)+E387</f>
        <v/>
      </c>
      <c r="G387" s="112">
        <f>G386*(1+Input!$C$13/100/12)+IF(AND(A387&gt;Input!$C$9*12, Input!$C$15="Yes"), Input!$C$19, 0)</f>
        <v/>
      </c>
    </row>
    <row r="388">
      <c r="A388" s="111">
        <f>A387+1</f>
        <v/>
      </c>
      <c r="B388" s="111">
        <f>INT((A388-1)/12)+1</f>
        <v/>
      </c>
      <c r="C388" s="112">
        <f>IF(A388&lt;=Input!C9*12, Input!C19, 0)</f>
        <v/>
      </c>
      <c r="D388" s="112">
        <f>Input!C10*(1+Input!C11/100)^INT((A388-1)/12)</f>
        <v/>
      </c>
      <c r="E388" s="112">
        <f>IF(A388&lt;=Input!$C$9*12, Input!$C$19-D388, IF(Input!$C$15="Yes", Input!$C$19-D388, -D388))</f>
        <v/>
      </c>
      <c r="F388" s="112">
        <f>F387*(1+Input!$C$13/100/12)+E388</f>
        <v/>
      </c>
      <c r="G388" s="112">
        <f>G387*(1+Input!$C$13/100/12)+IF(AND(A388&gt;Input!$C$9*12, Input!$C$15="Yes"), Input!$C$19, 0)</f>
        <v/>
      </c>
    </row>
    <row r="389">
      <c r="A389" s="111">
        <f>A388+1</f>
        <v/>
      </c>
      <c r="B389" s="111">
        <f>INT((A389-1)/12)+1</f>
        <v/>
      </c>
      <c r="C389" s="112">
        <f>IF(A389&lt;=Input!C9*12, Input!C19, 0)</f>
        <v/>
      </c>
      <c r="D389" s="112">
        <f>Input!C10*(1+Input!C11/100)^INT((A389-1)/12)</f>
        <v/>
      </c>
      <c r="E389" s="112">
        <f>IF(A389&lt;=Input!$C$9*12, Input!$C$19-D389, IF(Input!$C$15="Yes", Input!$C$19-D389, -D389))</f>
        <v/>
      </c>
      <c r="F389" s="112">
        <f>F388*(1+Input!$C$13/100/12)+E389</f>
        <v/>
      </c>
      <c r="G389" s="112">
        <f>G388*(1+Input!$C$13/100/12)+IF(AND(A389&gt;Input!$C$9*12, Input!$C$15="Yes"), Input!$C$19, 0)</f>
        <v/>
      </c>
    </row>
    <row r="390">
      <c r="A390" s="111">
        <f>A389+1</f>
        <v/>
      </c>
      <c r="B390" s="111">
        <f>INT((A390-1)/12)+1</f>
        <v/>
      </c>
      <c r="C390" s="112">
        <f>IF(A390&lt;=Input!C9*12, Input!C19, 0)</f>
        <v/>
      </c>
      <c r="D390" s="112">
        <f>Input!C10*(1+Input!C11/100)^INT((A390-1)/12)</f>
        <v/>
      </c>
      <c r="E390" s="112">
        <f>IF(A390&lt;=Input!$C$9*12, Input!$C$19-D390, IF(Input!$C$15="Yes", Input!$C$19-D390, -D390))</f>
        <v/>
      </c>
      <c r="F390" s="112">
        <f>F389*(1+Input!$C$13/100/12)+E390</f>
        <v/>
      </c>
      <c r="G390" s="112">
        <f>G389*(1+Input!$C$13/100/12)+IF(AND(A390&gt;Input!$C$9*12, Input!$C$15="Yes"), Input!$C$19, 0)</f>
        <v/>
      </c>
    </row>
    <row r="391">
      <c r="A391" s="111">
        <f>A390+1</f>
        <v/>
      </c>
      <c r="B391" s="111">
        <f>INT((A391-1)/12)+1</f>
        <v/>
      </c>
      <c r="C391" s="112">
        <f>IF(A391&lt;=Input!C9*12, Input!C19, 0)</f>
        <v/>
      </c>
      <c r="D391" s="112">
        <f>Input!C10*(1+Input!C11/100)^INT((A391-1)/12)</f>
        <v/>
      </c>
      <c r="E391" s="112">
        <f>IF(A391&lt;=Input!$C$9*12, Input!$C$19-D391, IF(Input!$C$15="Yes", Input!$C$19-D391, -D391))</f>
        <v/>
      </c>
      <c r="F391" s="112">
        <f>F390*(1+Input!$C$13/100/12)+E391</f>
        <v/>
      </c>
      <c r="G391" s="112">
        <f>G390*(1+Input!$C$13/100/12)+IF(AND(A391&gt;Input!$C$9*12, Input!$C$15="Yes"), Input!$C$19, 0)</f>
        <v/>
      </c>
    </row>
    <row r="392">
      <c r="A392" s="111">
        <f>A391+1</f>
        <v/>
      </c>
      <c r="B392" s="111">
        <f>INT((A392-1)/12)+1</f>
        <v/>
      </c>
      <c r="C392" s="112">
        <f>IF(A392&lt;=Input!C9*12, Input!C19, 0)</f>
        <v/>
      </c>
      <c r="D392" s="112">
        <f>Input!C10*(1+Input!C11/100)^INT((A392-1)/12)</f>
        <v/>
      </c>
      <c r="E392" s="112">
        <f>IF(A392&lt;=Input!$C$9*12, Input!$C$19-D392, IF(Input!$C$15="Yes", Input!$C$19-D392, -D392))</f>
        <v/>
      </c>
      <c r="F392" s="112">
        <f>F391*(1+Input!$C$13/100/12)+E392</f>
        <v/>
      </c>
      <c r="G392" s="112">
        <f>G391*(1+Input!$C$13/100/12)+IF(AND(A392&gt;Input!$C$9*12, Input!$C$15="Yes"), Input!$C$19, 0)</f>
        <v/>
      </c>
    </row>
    <row r="393">
      <c r="A393" s="111">
        <f>A392+1</f>
        <v/>
      </c>
      <c r="B393" s="111">
        <f>INT((A393-1)/12)+1</f>
        <v/>
      </c>
      <c r="C393" s="112">
        <f>IF(A393&lt;=Input!C9*12, Input!C19, 0)</f>
        <v/>
      </c>
      <c r="D393" s="112">
        <f>Input!C10*(1+Input!C11/100)^INT((A393-1)/12)</f>
        <v/>
      </c>
      <c r="E393" s="112">
        <f>IF(A393&lt;=Input!$C$9*12, Input!$C$19-D393, IF(Input!$C$15="Yes", Input!$C$19-D393, -D393))</f>
        <v/>
      </c>
      <c r="F393" s="112">
        <f>F392*(1+Input!$C$13/100/12)+E393</f>
        <v/>
      </c>
      <c r="G393" s="112">
        <f>G392*(1+Input!$C$13/100/12)+IF(AND(A393&gt;Input!$C$9*12, Input!$C$15="Yes"), Input!$C$19, 0)</f>
        <v/>
      </c>
    </row>
    <row r="394">
      <c r="A394" s="111">
        <f>A393+1</f>
        <v/>
      </c>
      <c r="B394" s="111">
        <f>INT((A394-1)/12)+1</f>
        <v/>
      </c>
      <c r="C394" s="112">
        <f>IF(A394&lt;=Input!C9*12, Input!C19, 0)</f>
        <v/>
      </c>
      <c r="D394" s="112">
        <f>Input!C10*(1+Input!C11/100)^INT((A394-1)/12)</f>
        <v/>
      </c>
      <c r="E394" s="112">
        <f>IF(A394&lt;=Input!$C$9*12, Input!$C$19-D394, IF(Input!$C$15="Yes", Input!$C$19-D394, -D394))</f>
        <v/>
      </c>
      <c r="F394" s="112">
        <f>F393*(1+Input!$C$13/100/12)+E394</f>
        <v/>
      </c>
      <c r="G394" s="112">
        <f>G393*(1+Input!$C$13/100/12)+IF(AND(A394&gt;Input!$C$9*12, Input!$C$15="Yes"), Input!$C$19, 0)</f>
        <v/>
      </c>
    </row>
    <row r="395">
      <c r="A395" s="111">
        <f>A394+1</f>
        <v/>
      </c>
      <c r="B395" s="111">
        <f>INT((A395-1)/12)+1</f>
        <v/>
      </c>
      <c r="C395" s="112">
        <f>IF(A395&lt;=Input!C9*12, Input!C19, 0)</f>
        <v/>
      </c>
      <c r="D395" s="112">
        <f>Input!C10*(1+Input!C11/100)^INT((A395-1)/12)</f>
        <v/>
      </c>
      <c r="E395" s="112">
        <f>IF(A395&lt;=Input!$C$9*12, Input!$C$19-D395, IF(Input!$C$15="Yes", Input!$C$19-D395, -D395))</f>
        <v/>
      </c>
      <c r="F395" s="112">
        <f>F394*(1+Input!$C$13/100/12)+E395</f>
        <v/>
      </c>
      <c r="G395" s="112">
        <f>G394*(1+Input!$C$13/100/12)+IF(AND(A395&gt;Input!$C$9*12, Input!$C$15="Yes"), Input!$C$19, 0)</f>
        <v/>
      </c>
    </row>
    <row r="396">
      <c r="A396" s="111">
        <f>A395+1</f>
        <v/>
      </c>
      <c r="B396" s="111">
        <f>INT((A396-1)/12)+1</f>
        <v/>
      </c>
      <c r="C396" s="112">
        <f>IF(A396&lt;=Input!C9*12, Input!C19, 0)</f>
        <v/>
      </c>
      <c r="D396" s="112">
        <f>Input!C10*(1+Input!C11/100)^INT((A396-1)/12)</f>
        <v/>
      </c>
      <c r="E396" s="112">
        <f>IF(A396&lt;=Input!$C$9*12, Input!$C$19-D396, IF(Input!$C$15="Yes", Input!$C$19-D396, -D396))</f>
        <v/>
      </c>
      <c r="F396" s="112">
        <f>F395*(1+Input!$C$13/100/12)+E396</f>
        <v/>
      </c>
      <c r="G396" s="112">
        <f>G395*(1+Input!$C$13/100/12)+IF(AND(A396&gt;Input!$C$9*12, Input!$C$15="Yes"), Input!$C$19, 0)</f>
        <v/>
      </c>
    </row>
    <row r="397">
      <c r="A397" s="111">
        <f>A396+1</f>
        <v/>
      </c>
      <c r="B397" s="111">
        <f>INT((A397-1)/12)+1</f>
        <v/>
      </c>
      <c r="C397" s="112">
        <f>IF(A397&lt;=Input!C9*12, Input!C19, 0)</f>
        <v/>
      </c>
      <c r="D397" s="112">
        <f>Input!C10*(1+Input!C11/100)^INT((A397-1)/12)</f>
        <v/>
      </c>
      <c r="E397" s="112">
        <f>IF(A397&lt;=Input!$C$9*12, Input!$C$19-D397, IF(Input!$C$15="Yes", Input!$C$19-D397, -D397))</f>
        <v/>
      </c>
      <c r="F397" s="112">
        <f>F396*(1+Input!$C$13/100/12)+E397</f>
        <v/>
      </c>
      <c r="G397" s="112">
        <f>G396*(1+Input!$C$13/100/12)+IF(AND(A397&gt;Input!$C$9*12, Input!$C$15="Yes"), Input!$C$19, 0)</f>
        <v/>
      </c>
    </row>
    <row r="398">
      <c r="A398" s="111">
        <f>A397+1</f>
        <v/>
      </c>
      <c r="B398" s="111">
        <f>INT((A398-1)/12)+1</f>
        <v/>
      </c>
      <c r="C398" s="112">
        <f>IF(A398&lt;=Input!C9*12, Input!C19, 0)</f>
        <v/>
      </c>
      <c r="D398" s="112">
        <f>Input!C10*(1+Input!C11/100)^INT((A398-1)/12)</f>
        <v/>
      </c>
      <c r="E398" s="112">
        <f>IF(A398&lt;=Input!$C$9*12, Input!$C$19-D398, IF(Input!$C$15="Yes", Input!$C$19-D398, -D398))</f>
        <v/>
      </c>
      <c r="F398" s="112">
        <f>F397*(1+Input!$C$13/100/12)+E398</f>
        <v/>
      </c>
      <c r="G398" s="112">
        <f>G397*(1+Input!$C$13/100/12)+IF(AND(A398&gt;Input!$C$9*12, Input!$C$15="Yes"), Input!$C$19, 0)</f>
        <v/>
      </c>
    </row>
    <row r="399">
      <c r="A399" s="111">
        <f>A398+1</f>
        <v/>
      </c>
      <c r="B399" s="111">
        <f>INT((A399-1)/12)+1</f>
        <v/>
      </c>
      <c r="C399" s="112">
        <f>IF(A399&lt;=Input!C9*12, Input!C19, 0)</f>
        <v/>
      </c>
      <c r="D399" s="112">
        <f>Input!C10*(1+Input!C11/100)^INT((A399-1)/12)</f>
        <v/>
      </c>
      <c r="E399" s="112">
        <f>IF(A399&lt;=Input!$C$9*12, Input!$C$19-D399, IF(Input!$C$15="Yes", Input!$C$19-D399, -D399))</f>
        <v/>
      </c>
      <c r="F399" s="112">
        <f>F398*(1+Input!$C$13/100/12)+E399</f>
        <v/>
      </c>
      <c r="G399" s="112">
        <f>G398*(1+Input!$C$13/100/12)+IF(AND(A399&gt;Input!$C$9*12, Input!$C$15="Yes"), Input!$C$19, 0)</f>
        <v/>
      </c>
    </row>
    <row r="400">
      <c r="A400" s="111">
        <f>A399+1</f>
        <v/>
      </c>
      <c r="B400" s="111">
        <f>INT((A400-1)/12)+1</f>
        <v/>
      </c>
      <c r="C400" s="112">
        <f>IF(A400&lt;=Input!C9*12, Input!C19, 0)</f>
        <v/>
      </c>
      <c r="D400" s="112">
        <f>Input!C10*(1+Input!C11/100)^INT((A400-1)/12)</f>
        <v/>
      </c>
      <c r="E400" s="112">
        <f>IF(A400&lt;=Input!$C$9*12, Input!$C$19-D400, IF(Input!$C$15="Yes", Input!$C$19-D400, -D400))</f>
        <v/>
      </c>
      <c r="F400" s="112">
        <f>F399*(1+Input!$C$13/100/12)+E400</f>
        <v/>
      </c>
      <c r="G400" s="112">
        <f>G399*(1+Input!$C$13/100/12)+IF(AND(A400&gt;Input!$C$9*12, Input!$C$15="Yes"), Input!$C$19, 0)</f>
        <v/>
      </c>
    </row>
    <row r="401">
      <c r="A401" s="111">
        <f>A400+1</f>
        <v/>
      </c>
      <c r="B401" s="111">
        <f>INT((A401-1)/12)+1</f>
        <v/>
      </c>
      <c r="C401" s="112">
        <f>IF(A401&lt;=Input!C9*12, Input!C19, 0)</f>
        <v/>
      </c>
      <c r="D401" s="112">
        <f>Input!C10*(1+Input!C11/100)^INT((A401-1)/12)</f>
        <v/>
      </c>
      <c r="E401" s="112">
        <f>IF(A401&lt;=Input!$C$9*12, Input!$C$19-D401, IF(Input!$C$15="Yes", Input!$C$19-D401, -D401))</f>
        <v/>
      </c>
      <c r="F401" s="112">
        <f>F400*(1+Input!$C$13/100/12)+E401</f>
        <v/>
      </c>
      <c r="G401" s="112">
        <f>G400*(1+Input!$C$13/100/12)+IF(AND(A401&gt;Input!$C$9*12, Input!$C$15="Yes"), Input!$C$19, 0)</f>
        <v/>
      </c>
    </row>
    <row r="402">
      <c r="A402" s="111">
        <f>A401+1</f>
        <v/>
      </c>
      <c r="B402" s="111">
        <f>INT((A402-1)/12)+1</f>
        <v/>
      </c>
      <c r="C402" s="112">
        <f>IF(A402&lt;=Input!C9*12, Input!C19, 0)</f>
        <v/>
      </c>
      <c r="D402" s="112">
        <f>Input!C10*(1+Input!C11/100)^INT((A402-1)/12)</f>
        <v/>
      </c>
      <c r="E402" s="112">
        <f>IF(A402&lt;=Input!$C$9*12, Input!$C$19-D402, IF(Input!$C$15="Yes", Input!$C$19-D402, -D402))</f>
        <v/>
      </c>
      <c r="F402" s="112">
        <f>F401*(1+Input!$C$13/100/12)+E402</f>
        <v/>
      </c>
      <c r="G402" s="112">
        <f>G401*(1+Input!$C$13/100/12)+IF(AND(A402&gt;Input!$C$9*12, Input!$C$15="Yes"), Input!$C$19, 0)</f>
        <v/>
      </c>
    </row>
    <row r="403">
      <c r="A403" s="111">
        <f>A402+1</f>
        <v/>
      </c>
      <c r="B403" s="111">
        <f>INT((A403-1)/12)+1</f>
        <v/>
      </c>
      <c r="C403" s="112">
        <f>IF(A403&lt;=Input!C9*12, Input!C19, 0)</f>
        <v/>
      </c>
      <c r="D403" s="112">
        <f>Input!C10*(1+Input!C11/100)^INT((A403-1)/12)</f>
        <v/>
      </c>
      <c r="E403" s="112">
        <f>IF(A403&lt;=Input!$C$9*12, Input!$C$19-D403, IF(Input!$C$15="Yes", Input!$C$19-D403, -D403))</f>
        <v/>
      </c>
      <c r="F403" s="112">
        <f>F402*(1+Input!$C$13/100/12)+E403</f>
        <v/>
      </c>
      <c r="G403" s="112">
        <f>G402*(1+Input!$C$13/100/12)+IF(AND(A403&gt;Input!$C$9*12, Input!$C$15="Yes"), Input!$C$19, 0)</f>
        <v/>
      </c>
    </row>
    <row r="404">
      <c r="A404" s="111">
        <f>A403+1</f>
        <v/>
      </c>
      <c r="B404" s="111">
        <f>INT((A404-1)/12)+1</f>
        <v/>
      </c>
      <c r="C404" s="112">
        <f>IF(A404&lt;=Input!C9*12, Input!C19, 0)</f>
        <v/>
      </c>
      <c r="D404" s="112">
        <f>Input!C10*(1+Input!C11/100)^INT((A404-1)/12)</f>
        <v/>
      </c>
      <c r="E404" s="112">
        <f>IF(A404&lt;=Input!$C$9*12, Input!$C$19-D404, IF(Input!$C$15="Yes", Input!$C$19-D404, -D404))</f>
        <v/>
      </c>
      <c r="F404" s="112">
        <f>F403*(1+Input!$C$13/100/12)+E404</f>
        <v/>
      </c>
      <c r="G404" s="112">
        <f>G403*(1+Input!$C$13/100/12)+IF(AND(A404&gt;Input!$C$9*12, Input!$C$15="Yes"), Input!$C$19, 0)</f>
        <v/>
      </c>
    </row>
    <row r="405">
      <c r="A405" s="111">
        <f>A404+1</f>
        <v/>
      </c>
      <c r="B405" s="111">
        <f>INT((A405-1)/12)+1</f>
        <v/>
      </c>
      <c r="C405" s="112">
        <f>IF(A405&lt;=Input!C9*12, Input!C19, 0)</f>
        <v/>
      </c>
      <c r="D405" s="112">
        <f>Input!C10*(1+Input!C11/100)^INT((A405-1)/12)</f>
        <v/>
      </c>
      <c r="E405" s="112">
        <f>IF(A405&lt;=Input!$C$9*12, Input!$C$19-D405, IF(Input!$C$15="Yes", Input!$C$19-D405, -D405))</f>
        <v/>
      </c>
      <c r="F405" s="112">
        <f>F404*(1+Input!$C$13/100/12)+E405</f>
        <v/>
      </c>
      <c r="G405" s="112">
        <f>G404*(1+Input!$C$13/100/12)+IF(AND(A405&gt;Input!$C$9*12, Input!$C$15="Yes"), Input!$C$19, 0)</f>
        <v/>
      </c>
    </row>
    <row r="406">
      <c r="A406" s="111">
        <f>A405+1</f>
        <v/>
      </c>
      <c r="B406" s="111">
        <f>INT((A406-1)/12)+1</f>
        <v/>
      </c>
      <c r="C406" s="112">
        <f>IF(A406&lt;=Input!C9*12, Input!C19, 0)</f>
        <v/>
      </c>
      <c r="D406" s="112">
        <f>Input!C10*(1+Input!C11/100)^INT((A406-1)/12)</f>
        <v/>
      </c>
      <c r="E406" s="112">
        <f>IF(A406&lt;=Input!$C$9*12, Input!$C$19-D406, IF(Input!$C$15="Yes", Input!$C$19-D406, -D406))</f>
        <v/>
      </c>
      <c r="F406" s="112">
        <f>F405*(1+Input!$C$13/100/12)+E406</f>
        <v/>
      </c>
      <c r="G406" s="112">
        <f>G405*(1+Input!$C$13/100/12)+IF(AND(A406&gt;Input!$C$9*12, Input!$C$15="Yes"), Input!$C$19, 0)</f>
        <v/>
      </c>
    </row>
    <row r="407">
      <c r="A407" s="111">
        <f>A406+1</f>
        <v/>
      </c>
      <c r="B407" s="111">
        <f>INT((A407-1)/12)+1</f>
        <v/>
      </c>
      <c r="C407" s="112">
        <f>IF(A407&lt;=Input!C9*12, Input!C19, 0)</f>
        <v/>
      </c>
      <c r="D407" s="112">
        <f>Input!C10*(1+Input!C11/100)^INT((A407-1)/12)</f>
        <v/>
      </c>
      <c r="E407" s="112">
        <f>IF(A407&lt;=Input!$C$9*12, Input!$C$19-D407, IF(Input!$C$15="Yes", Input!$C$19-D407, -D407))</f>
        <v/>
      </c>
      <c r="F407" s="112">
        <f>F406*(1+Input!$C$13/100/12)+E407</f>
        <v/>
      </c>
      <c r="G407" s="112">
        <f>G406*(1+Input!$C$13/100/12)+IF(AND(A407&gt;Input!$C$9*12, Input!$C$15="Yes"), Input!$C$19, 0)</f>
        <v/>
      </c>
    </row>
    <row r="408">
      <c r="A408" s="111">
        <f>A407+1</f>
        <v/>
      </c>
      <c r="B408" s="111">
        <f>INT((A408-1)/12)+1</f>
        <v/>
      </c>
      <c r="C408" s="112">
        <f>IF(A408&lt;=Input!C9*12, Input!C19, 0)</f>
        <v/>
      </c>
      <c r="D408" s="112">
        <f>Input!C10*(1+Input!C11/100)^INT((A408-1)/12)</f>
        <v/>
      </c>
      <c r="E408" s="112">
        <f>IF(A408&lt;=Input!$C$9*12, Input!$C$19-D408, IF(Input!$C$15="Yes", Input!$C$19-D408, -D408))</f>
        <v/>
      </c>
      <c r="F408" s="112">
        <f>F407*(1+Input!$C$13/100/12)+E408</f>
        <v/>
      </c>
      <c r="G408" s="112">
        <f>G407*(1+Input!$C$13/100/12)+IF(AND(A408&gt;Input!$C$9*12, Input!$C$15="Yes"), Input!$C$19, 0)</f>
        <v/>
      </c>
    </row>
    <row r="409">
      <c r="A409" s="111">
        <f>A408+1</f>
        <v/>
      </c>
      <c r="B409" s="111">
        <f>INT((A409-1)/12)+1</f>
        <v/>
      </c>
      <c r="C409" s="112">
        <f>IF(A409&lt;=Input!C9*12, Input!C19, 0)</f>
        <v/>
      </c>
      <c r="D409" s="112">
        <f>Input!C10*(1+Input!C11/100)^INT((A409-1)/12)</f>
        <v/>
      </c>
      <c r="E409" s="112">
        <f>IF(A409&lt;=Input!$C$9*12, Input!$C$19-D409, IF(Input!$C$15="Yes", Input!$C$19-D409, -D409))</f>
        <v/>
      </c>
      <c r="F409" s="112">
        <f>F408*(1+Input!$C$13/100/12)+E409</f>
        <v/>
      </c>
      <c r="G409" s="112">
        <f>G408*(1+Input!$C$13/100/12)+IF(AND(A409&gt;Input!$C$9*12, Input!$C$15="Yes"), Input!$C$19, 0)</f>
        <v/>
      </c>
    </row>
    <row r="410">
      <c r="A410" s="111">
        <f>A409+1</f>
        <v/>
      </c>
      <c r="B410" s="111">
        <f>INT((A410-1)/12)+1</f>
        <v/>
      </c>
      <c r="C410" s="112">
        <f>IF(A410&lt;=Input!C9*12, Input!C19, 0)</f>
        <v/>
      </c>
      <c r="D410" s="112">
        <f>Input!C10*(1+Input!C11/100)^INT((A410-1)/12)</f>
        <v/>
      </c>
      <c r="E410" s="112">
        <f>IF(A410&lt;=Input!$C$9*12, Input!$C$19-D410, IF(Input!$C$15="Yes", Input!$C$19-D410, -D410))</f>
        <v/>
      </c>
      <c r="F410" s="112">
        <f>F409*(1+Input!$C$13/100/12)+E410</f>
        <v/>
      </c>
      <c r="G410" s="112">
        <f>G409*(1+Input!$C$13/100/12)+IF(AND(A410&gt;Input!$C$9*12, Input!$C$15="Yes"), Input!$C$19, 0)</f>
        <v/>
      </c>
    </row>
    <row r="411">
      <c r="A411" s="111">
        <f>A410+1</f>
        <v/>
      </c>
      <c r="B411" s="111">
        <f>INT((A411-1)/12)+1</f>
        <v/>
      </c>
      <c r="C411" s="112">
        <f>IF(A411&lt;=Input!C9*12, Input!C19, 0)</f>
        <v/>
      </c>
      <c r="D411" s="112">
        <f>Input!C10*(1+Input!C11/100)^INT((A411-1)/12)</f>
        <v/>
      </c>
      <c r="E411" s="112">
        <f>IF(A411&lt;=Input!$C$9*12, Input!$C$19-D411, IF(Input!$C$15="Yes", Input!$C$19-D411, -D411))</f>
        <v/>
      </c>
      <c r="F411" s="112">
        <f>F410*(1+Input!$C$13/100/12)+E411</f>
        <v/>
      </c>
      <c r="G411" s="112">
        <f>G410*(1+Input!$C$13/100/12)+IF(AND(A411&gt;Input!$C$9*12, Input!$C$15="Yes"), Input!$C$19, 0)</f>
        <v/>
      </c>
    </row>
    <row r="412">
      <c r="A412" s="111">
        <f>A411+1</f>
        <v/>
      </c>
      <c r="B412" s="111">
        <f>INT((A412-1)/12)+1</f>
        <v/>
      </c>
      <c r="C412" s="112">
        <f>IF(A412&lt;=Input!C9*12, Input!C19, 0)</f>
        <v/>
      </c>
      <c r="D412" s="112">
        <f>Input!C10*(1+Input!C11/100)^INT((A412-1)/12)</f>
        <v/>
      </c>
      <c r="E412" s="112">
        <f>IF(A412&lt;=Input!$C$9*12, Input!$C$19-D412, IF(Input!$C$15="Yes", Input!$C$19-D412, -D412))</f>
        <v/>
      </c>
      <c r="F412" s="112">
        <f>F411*(1+Input!$C$13/100/12)+E412</f>
        <v/>
      </c>
      <c r="G412" s="112">
        <f>G411*(1+Input!$C$13/100/12)+IF(AND(A412&gt;Input!$C$9*12, Input!$C$15="Yes"), Input!$C$19, 0)</f>
        <v/>
      </c>
    </row>
    <row r="413">
      <c r="A413" s="111">
        <f>A412+1</f>
        <v/>
      </c>
      <c r="B413" s="111">
        <f>INT((A413-1)/12)+1</f>
        <v/>
      </c>
      <c r="C413" s="112">
        <f>IF(A413&lt;=Input!C9*12, Input!C19, 0)</f>
        <v/>
      </c>
      <c r="D413" s="112">
        <f>Input!C10*(1+Input!C11/100)^INT((A413-1)/12)</f>
        <v/>
      </c>
      <c r="E413" s="112">
        <f>IF(A413&lt;=Input!$C$9*12, Input!$C$19-D413, IF(Input!$C$15="Yes", Input!$C$19-D413, -D413))</f>
        <v/>
      </c>
      <c r="F413" s="112">
        <f>F412*(1+Input!$C$13/100/12)+E413</f>
        <v/>
      </c>
      <c r="G413" s="112">
        <f>G412*(1+Input!$C$13/100/12)+IF(AND(A413&gt;Input!$C$9*12, Input!$C$15="Yes"), Input!$C$19, 0)</f>
        <v/>
      </c>
    </row>
    <row r="414">
      <c r="A414" s="111">
        <f>A413+1</f>
        <v/>
      </c>
      <c r="B414" s="111">
        <f>INT((A414-1)/12)+1</f>
        <v/>
      </c>
      <c r="C414" s="112">
        <f>IF(A414&lt;=Input!C9*12, Input!C19, 0)</f>
        <v/>
      </c>
      <c r="D414" s="112">
        <f>Input!C10*(1+Input!C11/100)^INT((A414-1)/12)</f>
        <v/>
      </c>
      <c r="E414" s="112">
        <f>IF(A414&lt;=Input!$C$9*12, Input!$C$19-D414, IF(Input!$C$15="Yes", Input!$C$19-D414, -D414))</f>
        <v/>
      </c>
      <c r="F414" s="112">
        <f>F413*(1+Input!$C$13/100/12)+E414</f>
        <v/>
      </c>
      <c r="G414" s="112">
        <f>G413*(1+Input!$C$13/100/12)+IF(AND(A414&gt;Input!$C$9*12, Input!$C$15="Yes"), Input!$C$19, 0)</f>
        <v/>
      </c>
    </row>
    <row r="415">
      <c r="A415" s="111">
        <f>A414+1</f>
        <v/>
      </c>
      <c r="B415" s="111">
        <f>INT((A415-1)/12)+1</f>
        <v/>
      </c>
      <c r="C415" s="112">
        <f>IF(A415&lt;=Input!C9*12, Input!C19, 0)</f>
        <v/>
      </c>
      <c r="D415" s="112">
        <f>Input!C10*(1+Input!C11/100)^INT((A415-1)/12)</f>
        <v/>
      </c>
      <c r="E415" s="112">
        <f>IF(A415&lt;=Input!$C$9*12, Input!$C$19-D415, IF(Input!$C$15="Yes", Input!$C$19-D415, -D415))</f>
        <v/>
      </c>
      <c r="F415" s="112">
        <f>F414*(1+Input!$C$13/100/12)+E415</f>
        <v/>
      </c>
      <c r="G415" s="112">
        <f>G414*(1+Input!$C$13/100/12)+IF(AND(A415&gt;Input!$C$9*12, Input!$C$15="Yes"), Input!$C$19, 0)</f>
        <v/>
      </c>
    </row>
    <row r="416">
      <c r="A416" s="111">
        <f>A415+1</f>
        <v/>
      </c>
      <c r="B416" s="111">
        <f>INT((A416-1)/12)+1</f>
        <v/>
      </c>
      <c r="C416" s="112">
        <f>IF(A416&lt;=Input!C9*12, Input!C19, 0)</f>
        <v/>
      </c>
      <c r="D416" s="112">
        <f>Input!C10*(1+Input!C11/100)^INT((A416-1)/12)</f>
        <v/>
      </c>
      <c r="E416" s="112">
        <f>IF(A416&lt;=Input!$C$9*12, Input!$C$19-D416, IF(Input!$C$15="Yes", Input!$C$19-D416, -D416))</f>
        <v/>
      </c>
      <c r="F416" s="112">
        <f>F415*(1+Input!$C$13/100/12)+E416</f>
        <v/>
      </c>
      <c r="G416" s="112">
        <f>G415*(1+Input!$C$13/100/12)+IF(AND(A416&gt;Input!$C$9*12, Input!$C$15="Yes"), Input!$C$19, 0)</f>
        <v/>
      </c>
    </row>
    <row r="417">
      <c r="A417" s="111">
        <f>A416+1</f>
        <v/>
      </c>
      <c r="B417" s="111">
        <f>INT((A417-1)/12)+1</f>
        <v/>
      </c>
      <c r="C417" s="112">
        <f>IF(A417&lt;=Input!C9*12, Input!C19, 0)</f>
        <v/>
      </c>
      <c r="D417" s="112">
        <f>Input!C10*(1+Input!C11/100)^INT((A417-1)/12)</f>
        <v/>
      </c>
      <c r="E417" s="112">
        <f>IF(A417&lt;=Input!$C$9*12, Input!$C$19-D417, IF(Input!$C$15="Yes", Input!$C$19-D417, -D417))</f>
        <v/>
      </c>
      <c r="F417" s="112">
        <f>F416*(1+Input!$C$13/100/12)+E417</f>
        <v/>
      </c>
      <c r="G417" s="112">
        <f>G416*(1+Input!$C$13/100/12)+IF(AND(A417&gt;Input!$C$9*12, Input!$C$15="Yes"), Input!$C$19, 0)</f>
        <v/>
      </c>
    </row>
    <row r="418">
      <c r="A418" s="111">
        <f>A417+1</f>
        <v/>
      </c>
      <c r="B418" s="111">
        <f>INT((A418-1)/12)+1</f>
        <v/>
      </c>
      <c r="C418" s="112">
        <f>IF(A418&lt;=Input!C9*12, Input!C19, 0)</f>
        <v/>
      </c>
      <c r="D418" s="112">
        <f>Input!C10*(1+Input!C11/100)^INT((A418-1)/12)</f>
        <v/>
      </c>
      <c r="E418" s="112">
        <f>IF(A418&lt;=Input!$C$9*12, Input!$C$19-D418, IF(Input!$C$15="Yes", Input!$C$19-D418, -D418))</f>
        <v/>
      </c>
      <c r="F418" s="112">
        <f>F417*(1+Input!$C$13/100/12)+E418</f>
        <v/>
      </c>
      <c r="G418" s="112">
        <f>G417*(1+Input!$C$13/100/12)+IF(AND(A418&gt;Input!$C$9*12, Input!$C$15="Yes"), Input!$C$19, 0)</f>
        <v/>
      </c>
    </row>
    <row r="419">
      <c r="A419" s="111">
        <f>A418+1</f>
        <v/>
      </c>
      <c r="B419" s="111">
        <f>INT((A419-1)/12)+1</f>
        <v/>
      </c>
      <c r="C419" s="112">
        <f>IF(A419&lt;=Input!C9*12, Input!C19, 0)</f>
        <v/>
      </c>
      <c r="D419" s="112">
        <f>Input!C10*(1+Input!C11/100)^INT((A419-1)/12)</f>
        <v/>
      </c>
      <c r="E419" s="112">
        <f>IF(A419&lt;=Input!$C$9*12, Input!$C$19-D419, IF(Input!$C$15="Yes", Input!$C$19-D419, -D419))</f>
        <v/>
      </c>
      <c r="F419" s="112">
        <f>F418*(1+Input!$C$13/100/12)+E419</f>
        <v/>
      </c>
      <c r="G419" s="112">
        <f>G418*(1+Input!$C$13/100/12)+IF(AND(A419&gt;Input!$C$9*12, Input!$C$15="Yes"), Input!$C$19, 0)</f>
        <v/>
      </c>
    </row>
    <row r="420">
      <c r="A420" s="111">
        <f>A419+1</f>
        <v/>
      </c>
      <c r="B420" s="111">
        <f>INT((A420-1)/12)+1</f>
        <v/>
      </c>
      <c r="C420" s="112">
        <f>IF(A420&lt;=Input!C9*12, Input!C19, 0)</f>
        <v/>
      </c>
      <c r="D420" s="112">
        <f>Input!C10*(1+Input!C11/100)^INT((A420-1)/12)</f>
        <v/>
      </c>
      <c r="E420" s="112">
        <f>IF(A420&lt;=Input!$C$9*12, Input!$C$19-D420, IF(Input!$C$15="Yes", Input!$C$19-D420, -D420))</f>
        <v/>
      </c>
      <c r="F420" s="112">
        <f>F419*(1+Input!$C$13/100/12)+E420</f>
        <v/>
      </c>
      <c r="G420" s="112">
        <f>G419*(1+Input!$C$13/100/12)+IF(AND(A420&gt;Input!$C$9*12, Input!$C$15="Yes"), Input!$C$19, 0)</f>
        <v/>
      </c>
    </row>
    <row r="421">
      <c r="A421" s="111">
        <f>A420+1</f>
        <v/>
      </c>
      <c r="B421" s="111">
        <f>INT((A421-1)/12)+1</f>
        <v/>
      </c>
      <c r="C421" s="112">
        <f>IF(A421&lt;=Input!C9*12, Input!C19, 0)</f>
        <v/>
      </c>
      <c r="D421" s="112">
        <f>Input!C10*(1+Input!C11/100)^INT((A421-1)/12)</f>
        <v/>
      </c>
      <c r="E421" s="112">
        <f>IF(A421&lt;=Input!$C$9*12, Input!$C$19-D421, IF(Input!$C$15="Yes", Input!$C$19-D421, -D421))</f>
        <v/>
      </c>
      <c r="F421" s="112">
        <f>F420*(1+Input!$C$13/100/12)+E421</f>
        <v/>
      </c>
      <c r="G421" s="112">
        <f>G420*(1+Input!$C$13/100/12)+IF(AND(A421&gt;Input!$C$9*12, Input!$C$15="Yes"), Input!$C$19, 0)</f>
        <v/>
      </c>
    </row>
    <row r="422">
      <c r="A422" s="111">
        <f>A421+1</f>
        <v/>
      </c>
      <c r="B422" s="111">
        <f>INT((A422-1)/12)+1</f>
        <v/>
      </c>
      <c r="C422" s="112">
        <f>IF(A422&lt;=Input!C9*12, Input!C19, 0)</f>
        <v/>
      </c>
      <c r="D422" s="112">
        <f>Input!C10*(1+Input!C11/100)^INT((A422-1)/12)</f>
        <v/>
      </c>
      <c r="E422" s="112">
        <f>IF(A422&lt;=Input!$C$9*12, Input!$C$19-D422, IF(Input!$C$15="Yes", Input!$C$19-D422, -D422))</f>
        <v/>
      </c>
      <c r="F422" s="112">
        <f>F421*(1+Input!$C$13/100/12)+E422</f>
        <v/>
      </c>
      <c r="G422" s="112">
        <f>G421*(1+Input!$C$13/100/12)+IF(AND(A422&gt;Input!$C$9*12, Input!$C$15="Yes"), Input!$C$19, 0)</f>
        <v/>
      </c>
    </row>
    <row r="423">
      <c r="A423" s="111">
        <f>A422+1</f>
        <v/>
      </c>
      <c r="B423" s="111">
        <f>INT((A423-1)/12)+1</f>
        <v/>
      </c>
      <c r="C423" s="112">
        <f>IF(A423&lt;=Input!C9*12, Input!C19, 0)</f>
        <v/>
      </c>
      <c r="D423" s="112">
        <f>Input!C10*(1+Input!C11/100)^INT((A423-1)/12)</f>
        <v/>
      </c>
      <c r="E423" s="112">
        <f>IF(A423&lt;=Input!$C$9*12, Input!$C$19-D423, IF(Input!$C$15="Yes", Input!$C$19-D423, -D423))</f>
        <v/>
      </c>
      <c r="F423" s="112">
        <f>F422*(1+Input!$C$13/100/12)+E423</f>
        <v/>
      </c>
      <c r="G423" s="112">
        <f>G422*(1+Input!$C$13/100/12)+IF(AND(A423&gt;Input!$C$9*12, Input!$C$15="Yes"), Input!$C$19, 0)</f>
        <v/>
      </c>
    </row>
    <row r="424">
      <c r="A424" s="111">
        <f>A423+1</f>
        <v/>
      </c>
      <c r="B424" s="111">
        <f>INT((A424-1)/12)+1</f>
        <v/>
      </c>
      <c r="C424" s="112">
        <f>IF(A424&lt;=Input!C9*12, Input!C19, 0)</f>
        <v/>
      </c>
      <c r="D424" s="112">
        <f>Input!C10*(1+Input!C11/100)^INT((A424-1)/12)</f>
        <v/>
      </c>
      <c r="E424" s="112">
        <f>IF(A424&lt;=Input!$C$9*12, Input!$C$19-D424, IF(Input!$C$15="Yes", Input!$C$19-D424, -D424))</f>
        <v/>
      </c>
      <c r="F424" s="112">
        <f>F423*(1+Input!$C$13/100/12)+E424</f>
        <v/>
      </c>
      <c r="G424" s="112">
        <f>G423*(1+Input!$C$13/100/12)+IF(AND(A424&gt;Input!$C$9*12, Input!$C$15="Yes"), Input!$C$19, 0)</f>
        <v/>
      </c>
    </row>
    <row r="425">
      <c r="A425" s="111">
        <f>A424+1</f>
        <v/>
      </c>
      <c r="B425" s="111">
        <f>INT((A425-1)/12)+1</f>
        <v/>
      </c>
      <c r="C425" s="112">
        <f>IF(A425&lt;=Input!C9*12, Input!C19, 0)</f>
        <v/>
      </c>
      <c r="D425" s="112">
        <f>Input!C10*(1+Input!C11/100)^INT((A425-1)/12)</f>
        <v/>
      </c>
      <c r="E425" s="112">
        <f>IF(A425&lt;=Input!$C$9*12, Input!$C$19-D425, IF(Input!$C$15="Yes", Input!$C$19-D425, -D425))</f>
        <v/>
      </c>
      <c r="F425" s="112">
        <f>F424*(1+Input!$C$13/100/12)+E425</f>
        <v/>
      </c>
      <c r="G425" s="112">
        <f>G424*(1+Input!$C$13/100/12)+IF(AND(A425&gt;Input!$C$9*12, Input!$C$15="Yes"), Input!$C$19, 0)</f>
        <v/>
      </c>
    </row>
    <row r="426">
      <c r="A426" s="111">
        <f>A425+1</f>
        <v/>
      </c>
      <c r="B426" s="111">
        <f>INT((A426-1)/12)+1</f>
        <v/>
      </c>
      <c r="C426" s="112">
        <f>IF(A426&lt;=Input!C9*12, Input!C19, 0)</f>
        <v/>
      </c>
      <c r="D426" s="112">
        <f>Input!C10*(1+Input!C11/100)^INT((A426-1)/12)</f>
        <v/>
      </c>
      <c r="E426" s="112">
        <f>IF(A426&lt;=Input!$C$9*12, Input!$C$19-D426, IF(Input!$C$15="Yes", Input!$C$19-D426, -D426))</f>
        <v/>
      </c>
      <c r="F426" s="112">
        <f>F425*(1+Input!$C$13/100/12)+E426</f>
        <v/>
      </c>
      <c r="G426" s="112">
        <f>G425*(1+Input!$C$13/100/12)+IF(AND(A426&gt;Input!$C$9*12, Input!$C$15="Yes"), Input!$C$19, 0)</f>
        <v/>
      </c>
    </row>
    <row r="427">
      <c r="A427" s="111">
        <f>A426+1</f>
        <v/>
      </c>
      <c r="B427" s="111">
        <f>INT((A427-1)/12)+1</f>
        <v/>
      </c>
      <c r="C427" s="112">
        <f>IF(A427&lt;=Input!C9*12, Input!C19, 0)</f>
        <v/>
      </c>
      <c r="D427" s="112">
        <f>Input!C10*(1+Input!C11/100)^INT((A427-1)/12)</f>
        <v/>
      </c>
      <c r="E427" s="112">
        <f>IF(A427&lt;=Input!$C$9*12, Input!$C$19-D427, IF(Input!$C$15="Yes", Input!$C$19-D427, -D427))</f>
        <v/>
      </c>
      <c r="F427" s="112">
        <f>F426*(1+Input!$C$13/100/12)+E427</f>
        <v/>
      </c>
      <c r="G427" s="112">
        <f>G426*(1+Input!$C$13/100/12)+IF(AND(A427&gt;Input!$C$9*12, Input!$C$15="Yes"), Input!$C$19, 0)</f>
        <v/>
      </c>
    </row>
    <row r="428">
      <c r="A428" s="111">
        <f>A427+1</f>
        <v/>
      </c>
      <c r="B428" s="111">
        <f>INT((A428-1)/12)+1</f>
        <v/>
      </c>
      <c r="C428" s="112">
        <f>IF(A428&lt;=Input!C9*12, Input!C19, 0)</f>
        <v/>
      </c>
      <c r="D428" s="112">
        <f>Input!C10*(1+Input!C11/100)^INT((A428-1)/12)</f>
        <v/>
      </c>
      <c r="E428" s="112">
        <f>IF(A428&lt;=Input!$C$9*12, Input!$C$19-D428, IF(Input!$C$15="Yes", Input!$C$19-D428, -D428))</f>
        <v/>
      </c>
      <c r="F428" s="112">
        <f>F427*(1+Input!$C$13/100/12)+E428</f>
        <v/>
      </c>
      <c r="G428" s="112">
        <f>G427*(1+Input!$C$13/100/12)+IF(AND(A428&gt;Input!$C$9*12, Input!$C$15="Yes"), Input!$C$19, 0)</f>
        <v/>
      </c>
    </row>
    <row r="429">
      <c r="A429" s="111">
        <f>A428+1</f>
        <v/>
      </c>
      <c r="B429" s="111">
        <f>INT((A429-1)/12)+1</f>
        <v/>
      </c>
      <c r="C429" s="112">
        <f>IF(A429&lt;=Input!C9*12, Input!C19, 0)</f>
        <v/>
      </c>
      <c r="D429" s="112">
        <f>Input!C10*(1+Input!C11/100)^INT((A429-1)/12)</f>
        <v/>
      </c>
      <c r="E429" s="112">
        <f>IF(A429&lt;=Input!$C$9*12, Input!$C$19-D429, IF(Input!$C$15="Yes", Input!$C$19-D429, -D429))</f>
        <v/>
      </c>
      <c r="F429" s="112">
        <f>F428*(1+Input!$C$13/100/12)+E429</f>
        <v/>
      </c>
      <c r="G429" s="112">
        <f>G428*(1+Input!$C$13/100/12)+IF(AND(A429&gt;Input!$C$9*12, Input!$C$15="Yes"), Input!$C$19, 0)</f>
        <v/>
      </c>
    </row>
    <row r="430">
      <c r="A430" s="111">
        <f>A429+1</f>
        <v/>
      </c>
      <c r="B430" s="111">
        <f>INT((A430-1)/12)+1</f>
        <v/>
      </c>
      <c r="C430" s="112">
        <f>IF(A430&lt;=Input!C9*12, Input!C19, 0)</f>
        <v/>
      </c>
      <c r="D430" s="112">
        <f>Input!C10*(1+Input!C11/100)^INT((A430-1)/12)</f>
        <v/>
      </c>
      <c r="E430" s="112">
        <f>IF(A430&lt;=Input!$C$9*12, Input!$C$19-D430, IF(Input!$C$15="Yes", Input!$C$19-D430, -D430))</f>
        <v/>
      </c>
      <c r="F430" s="112">
        <f>F429*(1+Input!$C$13/100/12)+E430</f>
        <v/>
      </c>
      <c r="G430" s="112">
        <f>G429*(1+Input!$C$13/100/12)+IF(AND(A430&gt;Input!$C$9*12, Input!$C$15="Yes"), Input!$C$19, 0)</f>
        <v/>
      </c>
    </row>
    <row r="431">
      <c r="A431" s="111">
        <f>A430+1</f>
        <v/>
      </c>
      <c r="B431" s="111">
        <f>INT((A431-1)/12)+1</f>
        <v/>
      </c>
      <c r="C431" s="112">
        <f>IF(A431&lt;=Input!C9*12, Input!C19, 0)</f>
        <v/>
      </c>
      <c r="D431" s="112">
        <f>Input!C10*(1+Input!C11/100)^INT((A431-1)/12)</f>
        <v/>
      </c>
      <c r="E431" s="112">
        <f>IF(A431&lt;=Input!$C$9*12, Input!$C$19-D431, IF(Input!$C$15="Yes", Input!$C$19-D431, -D431))</f>
        <v/>
      </c>
      <c r="F431" s="112">
        <f>F430*(1+Input!$C$13/100/12)+E431</f>
        <v/>
      </c>
      <c r="G431" s="112">
        <f>G430*(1+Input!$C$13/100/12)+IF(AND(A431&gt;Input!$C$9*12, Input!$C$15="Yes"), Input!$C$19, 0)</f>
        <v/>
      </c>
    </row>
    <row r="432">
      <c r="A432" s="111">
        <f>A431+1</f>
        <v/>
      </c>
      <c r="B432" s="111">
        <f>INT((A432-1)/12)+1</f>
        <v/>
      </c>
      <c r="C432" s="112">
        <f>IF(A432&lt;=Input!C9*12, Input!C19, 0)</f>
        <v/>
      </c>
      <c r="D432" s="112">
        <f>Input!C10*(1+Input!C11/100)^INT((A432-1)/12)</f>
        <v/>
      </c>
      <c r="E432" s="112">
        <f>IF(A432&lt;=Input!$C$9*12, Input!$C$19-D432, IF(Input!$C$15="Yes", Input!$C$19-D432, -D432))</f>
        <v/>
      </c>
      <c r="F432" s="112">
        <f>F431*(1+Input!$C$13/100/12)+E432</f>
        <v/>
      </c>
      <c r="G432" s="112">
        <f>G431*(1+Input!$C$13/100/12)+IF(AND(A432&gt;Input!$C$9*12, Input!$C$15="Yes"), Input!$C$19, 0)</f>
        <v/>
      </c>
    </row>
    <row r="433">
      <c r="A433" s="111">
        <f>A432+1</f>
        <v/>
      </c>
      <c r="B433" s="111">
        <f>INT((A433-1)/12)+1</f>
        <v/>
      </c>
      <c r="C433" s="112">
        <f>IF(A433&lt;=Input!C9*12, Input!C19, 0)</f>
        <v/>
      </c>
      <c r="D433" s="112">
        <f>Input!C10*(1+Input!C11/100)^INT((A433-1)/12)</f>
        <v/>
      </c>
      <c r="E433" s="112">
        <f>IF(A433&lt;=Input!$C$9*12, Input!$C$19-D433, IF(Input!$C$15="Yes", Input!$C$19-D433, -D433))</f>
        <v/>
      </c>
      <c r="F433" s="112">
        <f>F432*(1+Input!$C$13/100/12)+E433</f>
        <v/>
      </c>
      <c r="G433" s="112">
        <f>G432*(1+Input!$C$13/100/12)+IF(AND(A433&gt;Input!$C$9*12, Input!$C$15="Yes"), Input!$C$19, 0)</f>
        <v/>
      </c>
    </row>
    <row r="434">
      <c r="A434" s="111">
        <f>A433+1</f>
        <v/>
      </c>
      <c r="B434" s="111">
        <f>INT((A434-1)/12)+1</f>
        <v/>
      </c>
      <c r="C434" s="112">
        <f>IF(A434&lt;=Input!C9*12, Input!C19, 0)</f>
        <v/>
      </c>
      <c r="D434" s="112">
        <f>Input!C10*(1+Input!C11/100)^INT((A434-1)/12)</f>
        <v/>
      </c>
      <c r="E434" s="112">
        <f>IF(A434&lt;=Input!$C$9*12, Input!$C$19-D434, IF(Input!$C$15="Yes", Input!$C$19-D434, -D434))</f>
        <v/>
      </c>
      <c r="F434" s="112">
        <f>F433*(1+Input!$C$13/100/12)+E434</f>
        <v/>
      </c>
      <c r="G434" s="112">
        <f>G433*(1+Input!$C$13/100/12)+IF(AND(A434&gt;Input!$C$9*12, Input!$C$15="Yes"), Input!$C$19, 0)</f>
        <v/>
      </c>
    </row>
    <row r="435">
      <c r="A435" s="111">
        <f>A434+1</f>
        <v/>
      </c>
      <c r="B435" s="111">
        <f>INT((A435-1)/12)+1</f>
        <v/>
      </c>
      <c r="C435" s="112">
        <f>IF(A435&lt;=Input!C9*12, Input!C19, 0)</f>
        <v/>
      </c>
      <c r="D435" s="112">
        <f>Input!C10*(1+Input!C11/100)^INT((A435-1)/12)</f>
        <v/>
      </c>
      <c r="E435" s="112">
        <f>IF(A435&lt;=Input!$C$9*12, Input!$C$19-D435, IF(Input!$C$15="Yes", Input!$C$19-D435, -D435))</f>
        <v/>
      </c>
      <c r="F435" s="112">
        <f>F434*(1+Input!$C$13/100/12)+E435</f>
        <v/>
      </c>
      <c r="G435" s="112">
        <f>G434*(1+Input!$C$13/100/12)+IF(AND(A435&gt;Input!$C$9*12, Input!$C$15="Yes"), Input!$C$19, 0)</f>
        <v/>
      </c>
    </row>
    <row r="436">
      <c r="A436" s="111">
        <f>A435+1</f>
        <v/>
      </c>
      <c r="B436" s="111">
        <f>INT((A436-1)/12)+1</f>
        <v/>
      </c>
      <c r="C436" s="112">
        <f>IF(A436&lt;=Input!C9*12, Input!C19, 0)</f>
        <v/>
      </c>
      <c r="D436" s="112">
        <f>Input!C10*(1+Input!C11/100)^INT((A436-1)/12)</f>
        <v/>
      </c>
      <c r="E436" s="112">
        <f>IF(A436&lt;=Input!$C$9*12, Input!$C$19-D436, IF(Input!$C$15="Yes", Input!$C$19-D436, -D436))</f>
        <v/>
      </c>
      <c r="F436" s="112">
        <f>F435*(1+Input!$C$13/100/12)+E436</f>
        <v/>
      </c>
      <c r="G436" s="112">
        <f>G435*(1+Input!$C$13/100/12)+IF(AND(A436&gt;Input!$C$9*12, Input!$C$15="Yes"), Input!$C$19, 0)</f>
        <v/>
      </c>
    </row>
    <row r="437">
      <c r="A437" s="111">
        <f>A436+1</f>
        <v/>
      </c>
      <c r="B437" s="111">
        <f>INT((A437-1)/12)+1</f>
        <v/>
      </c>
      <c r="C437" s="112">
        <f>IF(A437&lt;=Input!C9*12, Input!C19, 0)</f>
        <v/>
      </c>
      <c r="D437" s="112">
        <f>Input!C10*(1+Input!C11/100)^INT((A437-1)/12)</f>
        <v/>
      </c>
      <c r="E437" s="112">
        <f>IF(A437&lt;=Input!$C$9*12, Input!$C$19-D437, IF(Input!$C$15="Yes", Input!$C$19-D437, -D437))</f>
        <v/>
      </c>
      <c r="F437" s="112">
        <f>F436*(1+Input!$C$13/100/12)+E437</f>
        <v/>
      </c>
      <c r="G437" s="112">
        <f>G436*(1+Input!$C$13/100/12)+IF(AND(A437&gt;Input!$C$9*12, Input!$C$15="Yes"), Input!$C$19, 0)</f>
        <v/>
      </c>
    </row>
    <row r="438">
      <c r="A438" s="111">
        <f>A437+1</f>
        <v/>
      </c>
      <c r="B438" s="111">
        <f>INT((A438-1)/12)+1</f>
        <v/>
      </c>
      <c r="C438" s="112">
        <f>IF(A438&lt;=Input!C9*12, Input!C19, 0)</f>
        <v/>
      </c>
      <c r="D438" s="112">
        <f>Input!C10*(1+Input!C11/100)^INT((A438-1)/12)</f>
        <v/>
      </c>
      <c r="E438" s="112">
        <f>IF(A438&lt;=Input!$C$9*12, Input!$C$19-D438, IF(Input!$C$15="Yes", Input!$C$19-D438, -D438))</f>
        <v/>
      </c>
      <c r="F438" s="112">
        <f>F437*(1+Input!$C$13/100/12)+E438</f>
        <v/>
      </c>
      <c r="G438" s="112">
        <f>G437*(1+Input!$C$13/100/12)+IF(AND(A438&gt;Input!$C$9*12, Input!$C$15="Yes"), Input!$C$19, 0)</f>
        <v/>
      </c>
    </row>
    <row r="439">
      <c r="A439" s="111">
        <f>A438+1</f>
        <v/>
      </c>
      <c r="B439" s="111">
        <f>INT((A439-1)/12)+1</f>
        <v/>
      </c>
      <c r="C439" s="112">
        <f>IF(A439&lt;=Input!C9*12, Input!C19, 0)</f>
        <v/>
      </c>
      <c r="D439" s="112">
        <f>Input!C10*(1+Input!C11/100)^INT((A439-1)/12)</f>
        <v/>
      </c>
      <c r="E439" s="112">
        <f>IF(A439&lt;=Input!$C$9*12, Input!$C$19-D439, IF(Input!$C$15="Yes", Input!$C$19-D439, -D439))</f>
        <v/>
      </c>
      <c r="F439" s="112">
        <f>F438*(1+Input!$C$13/100/12)+E439</f>
        <v/>
      </c>
      <c r="G439" s="112">
        <f>G438*(1+Input!$C$13/100/12)+IF(AND(A439&gt;Input!$C$9*12, Input!$C$15="Yes"), Input!$C$19, 0)</f>
        <v/>
      </c>
    </row>
    <row r="440">
      <c r="A440" s="111">
        <f>A439+1</f>
        <v/>
      </c>
      <c r="B440" s="111">
        <f>INT((A440-1)/12)+1</f>
        <v/>
      </c>
      <c r="C440" s="112">
        <f>IF(A440&lt;=Input!C9*12, Input!C19, 0)</f>
        <v/>
      </c>
      <c r="D440" s="112">
        <f>Input!C10*(1+Input!C11/100)^INT((A440-1)/12)</f>
        <v/>
      </c>
      <c r="E440" s="112">
        <f>IF(A440&lt;=Input!$C$9*12, Input!$C$19-D440, IF(Input!$C$15="Yes", Input!$C$19-D440, -D440))</f>
        <v/>
      </c>
      <c r="F440" s="112">
        <f>F439*(1+Input!$C$13/100/12)+E440</f>
        <v/>
      </c>
      <c r="G440" s="112">
        <f>G439*(1+Input!$C$13/100/12)+IF(AND(A440&gt;Input!$C$9*12, Input!$C$15="Yes"), Input!$C$19, 0)</f>
        <v/>
      </c>
    </row>
    <row r="441">
      <c r="A441" s="111">
        <f>A440+1</f>
        <v/>
      </c>
      <c r="B441" s="111">
        <f>INT((A441-1)/12)+1</f>
        <v/>
      </c>
      <c r="C441" s="112">
        <f>IF(A441&lt;=Input!C9*12, Input!C19, 0)</f>
        <v/>
      </c>
      <c r="D441" s="112">
        <f>Input!C10*(1+Input!C11/100)^INT((A441-1)/12)</f>
        <v/>
      </c>
      <c r="E441" s="112">
        <f>IF(A441&lt;=Input!$C$9*12, Input!$C$19-D441, IF(Input!$C$15="Yes", Input!$C$19-D441, -D441))</f>
        <v/>
      </c>
      <c r="F441" s="112">
        <f>F440*(1+Input!$C$13/100/12)+E441</f>
        <v/>
      </c>
      <c r="G441" s="112">
        <f>G440*(1+Input!$C$13/100/12)+IF(AND(A441&gt;Input!$C$9*12, Input!$C$15="Yes"), Input!$C$19, 0)</f>
        <v/>
      </c>
    </row>
    <row r="442">
      <c r="A442" s="111">
        <f>A441+1</f>
        <v/>
      </c>
      <c r="B442" s="111">
        <f>INT((A442-1)/12)+1</f>
        <v/>
      </c>
      <c r="C442" s="112">
        <f>IF(A442&lt;=Input!C9*12, Input!C19, 0)</f>
        <v/>
      </c>
      <c r="D442" s="112">
        <f>Input!C10*(1+Input!C11/100)^INT((A442-1)/12)</f>
        <v/>
      </c>
      <c r="E442" s="112">
        <f>IF(A442&lt;=Input!$C$9*12, Input!$C$19-D442, IF(Input!$C$15="Yes", Input!$C$19-D442, -D442))</f>
        <v/>
      </c>
      <c r="F442" s="112">
        <f>F441*(1+Input!$C$13/100/12)+E442</f>
        <v/>
      </c>
      <c r="G442" s="112">
        <f>G441*(1+Input!$C$13/100/12)+IF(AND(A442&gt;Input!$C$9*12, Input!$C$15="Yes"), Input!$C$19, 0)</f>
        <v/>
      </c>
    </row>
    <row r="443">
      <c r="A443" s="111">
        <f>A442+1</f>
        <v/>
      </c>
      <c r="B443" s="111">
        <f>INT((A443-1)/12)+1</f>
        <v/>
      </c>
      <c r="C443" s="112">
        <f>IF(A443&lt;=Input!C9*12, Input!C19, 0)</f>
        <v/>
      </c>
      <c r="D443" s="112">
        <f>Input!C10*(1+Input!C11/100)^INT((A443-1)/12)</f>
        <v/>
      </c>
      <c r="E443" s="112">
        <f>IF(A443&lt;=Input!$C$9*12, Input!$C$19-D443, IF(Input!$C$15="Yes", Input!$C$19-D443, -D443))</f>
        <v/>
      </c>
      <c r="F443" s="112">
        <f>F442*(1+Input!$C$13/100/12)+E443</f>
        <v/>
      </c>
      <c r="G443" s="112">
        <f>G442*(1+Input!$C$13/100/12)+IF(AND(A443&gt;Input!$C$9*12, Input!$C$15="Yes"), Input!$C$19, 0)</f>
        <v/>
      </c>
    </row>
    <row r="444">
      <c r="A444" s="111">
        <f>A443+1</f>
        <v/>
      </c>
      <c r="B444" s="111">
        <f>INT((A444-1)/12)+1</f>
        <v/>
      </c>
      <c r="C444" s="112">
        <f>IF(A444&lt;=Input!C9*12, Input!C19, 0)</f>
        <v/>
      </c>
      <c r="D444" s="112">
        <f>Input!C10*(1+Input!C11/100)^INT((A444-1)/12)</f>
        <v/>
      </c>
      <c r="E444" s="112">
        <f>IF(A444&lt;=Input!$C$9*12, Input!$C$19-D444, IF(Input!$C$15="Yes", Input!$C$19-D444, -D444))</f>
        <v/>
      </c>
      <c r="F444" s="112">
        <f>F443*(1+Input!$C$13/100/12)+E444</f>
        <v/>
      </c>
      <c r="G444" s="112">
        <f>G443*(1+Input!$C$13/100/12)+IF(AND(A444&gt;Input!$C$9*12, Input!$C$15="Yes"), Input!$C$19, 0)</f>
        <v/>
      </c>
    </row>
    <row r="445">
      <c r="A445" s="111">
        <f>A444+1</f>
        <v/>
      </c>
      <c r="B445" s="111">
        <f>INT((A445-1)/12)+1</f>
        <v/>
      </c>
      <c r="C445" s="112">
        <f>IF(A445&lt;=Input!C9*12, Input!C19, 0)</f>
        <v/>
      </c>
      <c r="D445" s="112">
        <f>Input!C10*(1+Input!C11/100)^INT((A445-1)/12)</f>
        <v/>
      </c>
      <c r="E445" s="112">
        <f>IF(A445&lt;=Input!$C$9*12, Input!$C$19-D445, IF(Input!$C$15="Yes", Input!$C$19-D445, -D445))</f>
        <v/>
      </c>
      <c r="F445" s="112">
        <f>F444*(1+Input!$C$13/100/12)+E445</f>
        <v/>
      </c>
      <c r="G445" s="112">
        <f>G444*(1+Input!$C$13/100/12)+IF(AND(A445&gt;Input!$C$9*12, Input!$C$15="Yes"), Input!$C$19, 0)</f>
        <v/>
      </c>
    </row>
    <row r="446">
      <c r="A446" s="111">
        <f>A445+1</f>
        <v/>
      </c>
      <c r="B446" s="111">
        <f>INT((A446-1)/12)+1</f>
        <v/>
      </c>
      <c r="C446" s="112">
        <f>IF(A446&lt;=Input!C9*12, Input!C19, 0)</f>
        <v/>
      </c>
      <c r="D446" s="112">
        <f>Input!C10*(1+Input!C11/100)^INT((A446-1)/12)</f>
        <v/>
      </c>
      <c r="E446" s="112">
        <f>IF(A446&lt;=Input!$C$9*12, Input!$C$19-D446, IF(Input!$C$15="Yes", Input!$C$19-D446, -D446))</f>
        <v/>
      </c>
      <c r="F446" s="112">
        <f>F445*(1+Input!$C$13/100/12)+E446</f>
        <v/>
      </c>
      <c r="G446" s="112">
        <f>G445*(1+Input!$C$13/100/12)+IF(AND(A446&gt;Input!$C$9*12, Input!$C$15="Yes"), Input!$C$19, 0)</f>
        <v/>
      </c>
    </row>
    <row r="447">
      <c r="A447" s="111">
        <f>A446+1</f>
        <v/>
      </c>
      <c r="B447" s="111">
        <f>INT((A447-1)/12)+1</f>
        <v/>
      </c>
      <c r="C447" s="112">
        <f>IF(A447&lt;=Input!C9*12, Input!C19, 0)</f>
        <v/>
      </c>
      <c r="D447" s="112">
        <f>Input!C10*(1+Input!C11/100)^INT((A447-1)/12)</f>
        <v/>
      </c>
      <c r="E447" s="112">
        <f>IF(A447&lt;=Input!$C$9*12, Input!$C$19-D447, IF(Input!$C$15="Yes", Input!$C$19-D447, -D447))</f>
        <v/>
      </c>
      <c r="F447" s="112">
        <f>F446*(1+Input!$C$13/100/12)+E447</f>
        <v/>
      </c>
      <c r="G447" s="112">
        <f>G446*(1+Input!$C$13/100/12)+IF(AND(A447&gt;Input!$C$9*12, Input!$C$15="Yes"), Input!$C$19, 0)</f>
        <v/>
      </c>
    </row>
    <row r="448">
      <c r="A448" s="111">
        <f>A447+1</f>
        <v/>
      </c>
      <c r="B448" s="111">
        <f>INT((A448-1)/12)+1</f>
        <v/>
      </c>
      <c r="C448" s="112">
        <f>IF(A448&lt;=Input!C9*12, Input!C19, 0)</f>
        <v/>
      </c>
      <c r="D448" s="112">
        <f>Input!C10*(1+Input!C11/100)^INT((A448-1)/12)</f>
        <v/>
      </c>
      <c r="E448" s="112">
        <f>IF(A448&lt;=Input!$C$9*12, Input!$C$19-D448, IF(Input!$C$15="Yes", Input!$C$19-D448, -D448))</f>
        <v/>
      </c>
      <c r="F448" s="112">
        <f>F447*(1+Input!$C$13/100/12)+E448</f>
        <v/>
      </c>
      <c r="G448" s="112">
        <f>G447*(1+Input!$C$13/100/12)+IF(AND(A448&gt;Input!$C$9*12, Input!$C$15="Yes"), Input!$C$19, 0)</f>
        <v/>
      </c>
    </row>
    <row r="449">
      <c r="A449" s="111">
        <f>A448+1</f>
        <v/>
      </c>
      <c r="B449" s="111">
        <f>INT((A449-1)/12)+1</f>
        <v/>
      </c>
      <c r="C449" s="112">
        <f>IF(A449&lt;=Input!C9*12, Input!C19, 0)</f>
        <v/>
      </c>
      <c r="D449" s="112">
        <f>Input!C10*(1+Input!C11/100)^INT((A449-1)/12)</f>
        <v/>
      </c>
      <c r="E449" s="112">
        <f>IF(A449&lt;=Input!$C$9*12, Input!$C$19-D449, IF(Input!$C$15="Yes", Input!$C$19-D449, -D449))</f>
        <v/>
      </c>
      <c r="F449" s="112">
        <f>F448*(1+Input!$C$13/100/12)+E449</f>
        <v/>
      </c>
      <c r="G449" s="112">
        <f>G448*(1+Input!$C$13/100/12)+IF(AND(A449&gt;Input!$C$9*12, Input!$C$15="Yes"), Input!$C$19, 0)</f>
        <v/>
      </c>
    </row>
    <row r="450">
      <c r="A450" s="111">
        <f>A449+1</f>
        <v/>
      </c>
      <c r="B450" s="111">
        <f>INT((A450-1)/12)+1</f>
        <v/>
      </c>
      <c r="C450" s="112">
        <f>IF(A450&lt;=Input!C9*12, Input!C19, 0)</f>
        <v/>
      </c>
      <c r="D450" s="112">
        <f>Input!C10*(1+Input!C11/100)^INT((A450-1)/12)</f>
        <v/>
      </c>
      <c r="E450" s="112">
        <f>IF(A450&lt;=Input!$C$9*12, Input!$C$19-D450, IF(Input!$C$15="Yes", Input!$C$19-D450, -D450))</f>
        <v/>
      </c>
      <c r="F450" s="112">
        <f>F449*(1+Input!$C$13/100/12)+E450</f>
        <v/>
      </c>
      <c r="G450" s="112">
        <f>G449*(1+Input!$C$13/100/12)+IF(AND(A450&gt;Input!$C$9*12, Input!$C$15="Yes"), Input!$C$19, 0)</f>
        <v/>
      </c>
    </row>
    <row r="451">
      <c r="A451" s="111">
        <f>A450+1</f>
        <v/>
      </c>
      <c r="B451" s="111">
        <f>INT((A451-1)/12)+1</f>
        <v/>
      </c>
      <c r="C451" s="112">
        <f>IF(A451&lt;=Input!C9*12, Input!C19, 0)</f>
        <v/>
      </c>
      <c r="D451" s="112">
        <f>Input!C10*(1+Input!C11/100)^INT((A451-1)/12)</f>
        <v/>
      </c>
      <c r="E451" s="112">
        <f>IF(A451&lt;=Input!$C$9*12, Input!$C$19-D451, IF(Input!$C$15="Yes", Input!$C$19-D451, -D451))</f>
        <v/>
      </c>
      <c r="F451" s="112">
        <f>F450*(1+Input!$C$13/100/12)+E451</f>
        <v/>
      </c>
      <c r="G451" s="112">
        <f>G450*(1+Input!$C$13/100/12)+IF(AND(A451&gt;Input!$C$9*12, Input!$C$15="Yes"), Input!$C$19, 0)</f>
        <v/>
      </c>
    </row>
    <row r="452">
      <c r="A452" s="111">
        <f>A451+1</f>
        <v/>
      </c>
      <c r="B452" s="111">
        <f>INT((A452-1)/12)+1</f>
        <v/>
      </c>
      <c r="C452" s="112">
        <f>IF(A452&lt;=Input!C9*12, Input!C19, 0)</f>
        <v/>
      </c>
      <c r="D452" s="112">
        <f>Input!C10*(1+Input!C11/100)^INT((A452-1)/12)</f>
        <v/>
      </c>
      <c r="E452" s="112">
        <f>IF(A452&lt;=Input!$C$9*12, Input!$C$19-D452, IF(Input!$C$15="Yes", Input!$C$19-D452, -D452))</f>
        <v/>
      </c>
      <c r="F452" s="112">
        <f>F451*(1+Input!$C$13/100/12)+E452</f>
        <v/>
      </c>
      <c r="G452" s="112">
        <f>G451*(1+Input!$C$13/100/12)+IF(AND(A452&gt;Input!$C$9*12, Input!$C$15="Yes"), Input!$C$19, 0)</f>
        <v/>
      </c>
    </row>
    <row r="453">
      <c r="A453" s="111">
        <f>A452+1</f>
        <v/>
      </c>
      <c r="B453" s="111">
        <f>INT((A453-1)/12)+1</f>
        <v/>
      </c>
      <c r="C453" s="112">
        <f>IF(A453&lt;=Input!C9*12, Input!C19, 0)</f>
        <v/>
      </c>
      <c r="D453" s="112">
        <f>Input!C10*(1+Input!C11/100)^INT((A453-1)/12)</f>
        <v/>
      </c>
      <c r="E453" s="112">
        <f>IF(A453&lt;=Input!$C$9*12, Input!$C$19-D453, IF(Input!$C$15="Yes", Input!$C$19-D453, -D453))</f>
        <v/>
      </c>
      <c r="F453" s="112">
        <f>F452*(1+Input!$C$13/100/12)+E453</f>
        <v/>
      </c>
      <c r="G453" s="112">
        <f>G452*(1+Input!$C$13/100/12)+IF(AND(A453&gt;Input!$C$9*12, Input!$C$15="Yes"), Input!$C$19, 0)</f>
        <v/>
      </c>
    </row>
    <row r="454">
      <c r="A454" s="111">
        <f>A453+1</f>
        <v/>
      </c>
      <c r="B454" s="111">
        <f>INT((A454-1)/12)+1</f>
        <v/>
      </c>
      <c r="C454" s="112">
        <f>IF(A454&lt;=Input!C9*12, Input!C19, 0)</f>
        <v/>
      </c>
      <c r="D454" s="112">
        <f>Input!C10*(1+Input!C11/100)^INT((A454-1)/12)</f>
        <v/>
      </c>
      <c r="E454" s="112">
        <f>IF(A454&lt;=Input!$C$9*12, Input!$C$19-D454, IF(Input!$C$15="Yes", Input!$C$19-D454, -D454))</f>
        <v/>
      </c>
      <c r="F454" s="112">
        <f>F453*(1+Input!$C$13/100/12)+E454</f>
        <v/>
      </c>
      <c r="G454" s="112">
        <f>G453*(1+Input!$C$13/100/12)+IF(AND(A454&gt;Input!$C$9*12, Input!$C$15="Yes"), Input!$C$19, 0)</f>
        <v/>
      </c>
    </row>
    <row r="455">
      <c r="A455" s="111">
        <f>A454+1</f>
        <v/>
      </c>
      <c r="B455" s="111">
        <f>INT((A455-1)/12)+1</f>
        <v/>
      </c>
      <c r="C455" s="112">
        <f>IF(A455&lt;=Input!C9*12, Input!C19, 0)</f>
        <v/>
      </c>
      <c r="D455" s="112">
        <f>Input!C10*(1+Input!C11/100)^INT((A455-1)/12)</f>
        <v/>
      </c>
      <c r="E455" s="112">
        <f>IF(A455&lt;=Input!$C$9*12, Input!$C$19-D455, IF(Input!$C$15="Yes", Input!$C$19-D455, -D455))</f>
        <v/>
      </c>
      <c r="F455" s="112">
        <f>F454*(1+Input!$C$13/100/12)+E455</f>
        <v/>
      </c>
      <c r="G455" s="112">
        <f>G454*(1+Input!$C$13/100/12)+IF(AND(A455&gt;Input!$C$9*12, Input!$C$15="Yes"), Input!$C$19, 0)</f>
        <v/>
      </c>
    </row>
    <row r="456">
      <c r="A456" s="111">
        <f>A455+1</f>
        <v/>
      </c>
      <c r="B456" s="111">
        <f>INT((A456-1)/12)+1</f>
        <v/>
      </c>
      <c r="C456" s="112">
        <f>IF(A456&lt;=Input!C9*12, Input!C19, 0)</f>
        <v/>
      </c>
      <c r="D456" s="112">
        <f>Input!C10*(1+Input!C11/100)^INT((A456-1)/12)</f>
        <v/>
      </c>
      <c r="E456" s="112">
        <f>IF(A456&lt;=Input!$C$9*12, Input!$C$19-D456, IF(Input!$C$15="Yes", Input!$C$19-D456, -D456))</f>
        <v/>
      </c>
      <c r="F456" s="112">
        <f>F455*(1+Input!$C$13/100/12)+E456</f>
        <v/>
      </c>
      <c r="G456" s="112">
        <f>G455*(1+Input!$C$13/100/12)+IF(AND(A456&gt;Input!$C$9*12, Input!$C$15="Yes"), Input!$C$19, 0)</f>
        <v/>
      </c>
    </row>
    <row r="457">
      <c r="A457" s="111">
        <f>A456+1</f>
        <v/>
      </c>
      <c r="B457" s="111">
        <f>INT((A457-1)/12)+1</f>
        <v/>
      </c>
      <c r="C457" s="112">
        <f>IF(A457&lt;=Input!C9*12, Input!C19, 0)</f>
        <v/>
      </c>
      <c r="D457" s="112">
        <f>Input!C10*(1+Input!C11/100)^INT((A457-1)/12)</f>
        <v/>
      </c>
      <c r="E457" s="112">
        <f>IF(A457&lt;=Input!$C$9*12, Input!$C$19-D457, IF(Input!$C$15="Yes", Input!$C$19-D457, -D457))</f>
        <v/>
      </c>
      <c r="F457" s="112">
        <f>F456*(1+Input!$C$13/100/12)+E457</f>
        <v/>
      </c>
      <c r="G457" s="112">
        <f>G456*(1+Input!$C$13/100/12)+IF(AND(A457&gt;Input!$C$9*12, Input!$C$15="Yes"), Input!$C$19, 0)</f>
        <v/>
      </c>
    </row>
    <row r="458">
      <c r="A458" s="111">
        <f>A457+1</f>
        <v/>
      </c>
      <c r="B458" s="111">
        <f>INT((A458-1)/12)+1</f>
        <v/>
      </c>
      <c r="C458" s="112">
        <f>IF(A458&lt;=Input!C9*12, Input!C19, 0)</f>
        <v/>
      </c>
      <c r="D458" s="112">
        <f>Input!C10*(1+Input!C11/100)^INT((A458-1)/12)</f>
        <v/>
      </c>
      <c r="E458" s="112">
        <f>IF(A458&lt;=Input!$C$9*12, Input!$C$19-D458, IF(Input!$C$15="Yes", Input!$C$19-D458, -D458))</f>
        <v/>
      </c>
      <c r="F458" s="112">
        <f>F457*(1+Input!$C$13/100/12)+E458</f>
        <v/>
      </c>
      <c r="G458" s="112">
        <f>G457*(1+Input!$C$13/100/12)+IF(AND(A458&gt;Input!$C$9*12, Input!$C$15="Yes"), Input!$C$19, 0)</f>
        <v/>
      </c>
    </row>
    <row r="459">
      <c r="A459" s="111">
        <f>A458+1</f>
        <v/>
      </c>
      <c r="B459" s="111">
        <f>INT((A459-1)/12)+1</f>
        <v/>
      </c>
      <c r="C459" s="112">
        <f>IF(A459&lt;=Input!C9*12, Input!C19, 0)</f>
        <v/>
      </c>
      <c r="D459" s="112">
        <f>Input!C10*(1+Input!C11/100)^INT((A459-1)/12)</f>
        <v/>
      </c>
      <c r="E459" s="112">
        <f>IF(A459&lt;=Input!$C$9*12, Input!$C$19-D459, IF(Input!$C$15="Yes", Input!$C$19-D459, -D459))</f>
        <v/>
      </c>
      <c r="F459" s="112">
        <f>F458*(1+Input!$C$13/100/12)+E459</f>
        <v/>
      </c>
      <c r="G459" s="112">
        <f>G458*(1+Input!$C$13/100/12)+IF(AND(A459&gt;Input!$C$9*12, Input!$C$15="Yes"), Input!$C$19, 0)</f>
        <v/>
      </c>
    </row>
    <row r="460">
      <c r="A460" s="111">
        <f>A459+1</f>
        <v/>
      </c>
      <c r="B460" s="111">
        <f>INT((A460-1)/12)+1</f>
        <v/>
      </c>
      <c r="C460" s="112">
        <f>IF(A460&lt;=Input!C9*12, Input!C19, 0)</f>
        <v/>
      </c>
      <c r="D460" s="112">
        <f>Input!C10*(1+Input!C11/100)^INT((A460-1)/12)</f>
        <v/>
      </c>
      <c r="E460" s="112">
        <f>IF(A460&lt;=Input!$C$9*12, Input!$C$19-D460, IF(Input!$C$15="Yes", Input!$C$19-D460, -D460))</f>
        <v/>
      </c>
      <c r="F460" s="112">
        <f>F459*(1+Input!$C$13/100/12)+E460</f>
        <v/>
      </c>
      <c r="G460" s="112">
        <f>G459*(1+Input!$C$13/100/12)+IF(AND(A460&gt;Input!$C$9*12, Input!$C$15="Yes"), Input!$C$19, 0)</f>
        <v/>
      </c>
    </row>
    <row r="461">
      <c r="A461" s="111">
        <f>A460+1</f>
        <v/>
      </c>
      <c r="B461" s="111">
        <f>INT((A461-1)/12)+1</f>
        <v/>
      </c>
      <c r="C461" s="112">
        <f>IF(A461&lt;=Input!C9*12, Input!C19, 0)</f>
        <v/>
      </c>
      <c r="D461" s="112">
        <f>Input!C10*(1+Input!C11/100)^INT((A461-1)/12)</f>
        <v/>
      </c>
      <c r="E461" s="112">
        <f>IF(A461&lt;=Input!$C$9*12, Input!$C$19-D461, IF(Input!$C$15="Yes", Input!$C$19-D461, -D461))</f>
        <v/>
      </c>
      <c r="F461" s="112">
        <f>F460*(1+Input!$C$13/100/12)+E461</f>
        <v/>
      </c>
      <c r="G461" s="112">
        <f>G460*(1+Input!$C$13/100/12)+IF(AND(A461&gt;Input!$C$9*12, Input!$C$15="Yes"), Input!$C$19, 0)</f>
        <v/>
      </c>
    </row>
    <row r="462">
      <c r="A462" s="111">
        <f>A461+1</f>
        <v/>
      </c>
      <c r="B462" s="111">
        <f>INT((A462-1)/12)+1</f>
        <v/>
      </c>
      <c r="C462" s="112">
        <f>IF(A462&lt;=Input!C9*12, Input!C19, 0)</f>
        <v/>
      </c>
      <c r="D462" s="112">
        <f>Input!C10*(1+Input!C11/100)^INT((A462-1)/12)</f>
        <v/>
      </c>
      <c r="E462" s="112">
        <f>IF(A462&lt;=Input!$C$9*12, Input!$C$19-D462, IF(Input!$C$15="Yes", Input!$C$19-D462, -D462))</f>
        <v/>
      </c>
      <c r="F462" s="112">
        <f>F461*(1+Input!$C$13/100/12)+E462</f>
        <v/>
      </c>
      <c r="G462" s="112">
        <f>G461*(1+Input!$C$13/100/12)+IF(AND(A462&gt;Input!$C$9*12, Input!$C$15="Yes"), Input!$C$19, 0)</f>
        <v/>
      </c>
    </row>
    <row r="463">
      <c r="A463" s="111">
        <f>A462+1</f>
        <v/>
      </c>
      <c r="B463" s="111">
        <f>INT((A463-1)/12)+1</f>
        <v/>
      </c>
      <c r="C463" s="112">
        <f>IF(A463&lt;=Input!C9*12, Input!C19, 0)</f>
        <v/>
      </c>
      <c r="D463" s="112">
        <f>Input!C10*(1+Input!C11/100)^INT((A463-1)/12)</f>
        <v/>
      </c>
      <c r="E463" s="112">
        <f>IF(A463&lt;=Input!$C$9*12, Input!$C$19-D463, IF(Input!$C$15="Yes", Input!$C$19-D463, -D463))</f>
        <v/>
      </c>
      <c r="F463" s="112">
        <f>F462*(1+Input!$C$13/100/12)+E463</f>
        <v/>
      </c>
      <c r="G463" s="112">
        <f>G462*(1+Input!$C$13/100/12)+IF(AND(A463&gt;Input!$C$9*12, Input!$C$15="Yes"), Input!$C$19, 0)</f>
        <v/>
      </c>
    </row>
    <row r="464">
      <c r="A464" s="111">
        <f>A463+1</f>
        <v/>
      </c>
      <c r="B464" s="111">
        <f>INT((A464-1)/12)+1</f>
        <v/>
      </c>
      <c r="C464" s="112">
        <f>IF(A464&lt;=Input!C9*12, Input!C19, 0)</f>
        <v/>
      </c>
      <c r="D464" s="112">
        <f>Input!C10*(1+Input!C11/100)^INT((A464-1)/12)</f>
        <v/>
      </c>
      <c r="E464" s="112">
        <f>IF(A464&lt;=Input!$C$9*12, Input!$C$19-D464, IF(Input!$C$15="Yes", Input!$C$19-D464, -D464))</f>
        <v/>
      </c>
      <c r="F464" s="112">
        <f>F463*(1+Input!$C$13/100/12)+E464</f>
        <v/>
      </c>
      <c r="G464" s="112">
        <f>G463*(1+Input!$C$13/100/12)+IF(AND(A464&gt;Input!$C$9*12, Input!$C$15="Yes"), Input!$C$19, 0)</f>
        <v/>
      </c>
    </row>
    <row r="465">
      <c r="A465" s="111">
        <f>A464+1</f>
        <v/>
      </c>
      <c r="B465" s="111">
        <f>INT((A465-1)/12)+1</f>
        <v/>
      </c>
      <c r="C465" s="112">
        <f>IF(A465&lt;=Input!C9*12, Input!C19, 0)</f>
        <v/>
      </c>
      <c r="D465" s="112">
        <f>Input!C10*(1+Input!C11/100)^INT((A465-1)/12)</f>
        <v/>
      </c>
      <c r="E465" s="112">
        <f>IF(A465&lt;=Input!$C$9*12, Input!$C$19-D465, IF(Input!$C$15="Yes", Input!$C$19-D465, -D465))</f>
        <v/>
      </c>
      <c r="F465" s="112">
        <f>F464*(1+Input!$C$13/100/12)+E465</f>
        <v/>
      </c>
      <c r="G465" s="112">
        <f>G464*(1+Input!$C$13/100/12)+IF(AND(A465&gt;Input!$C$9*12, Input!$C$15="Yes"), Input!$C$19, 0)</f>
        <v/>
      </c>
    </row>
    <row r="466">
      <c r="A466" s="111">
        <f>A465+1</f>
        <v/>
      </c>
      <c r="B466" s="111">
        <f>INT((A466-1)/12)+1</f>
        <v/>
      </c>
      <c r="C466" s="112">
        <f>IF(A466&lt;=Input!C9*12, Input!C19, 0)</f>
        <v/>
      </c>
      <c r="D466" s="112">
        <f>Input!C10*(1+Input!C11/100)^INT((A466-1)/12)</f>
        <v/>
      </c>
      <c r="E466" s="112">
        <f>IF(A466&lt;=Input!$C$9*12, Input!$C$19-D466, IF(Input!$C$15="Yes", Input!$C$19-D466, -D466))</f>
        <v/>
      </c>
      <c r="F466" s="112">
        <f>F465*(1+Input!$C$13/100/12)+E466</f>
        <v/>
      </c>
      <c r="G466" s="112">
        <f>G465*(1+Input!$C$13/100/12)+IF(AND(A466&gt;Input!$C$9*12, Input!$C$15="Yes"), Input!$C$19, 0)</f>
        <v/>
      </c>
    </row>
    <row r="467">
      <c r="A467" s="111">
        <f>A466+1</f>
        <v/>
      </c>
      <c r="B467" s="111">
        <f>INT((A467-1)/12)+1</f>
        <v/>
      </c>
      <c r="C467" s="112">
        <f>IF(A467&lt;=Input!C9*12, Input!C19, 0)</f>
        <v/>
      </c>
      <c r="D467" s="112">
        <f>Input!C10*(1+Input!C11/100)^INT((A467-1)/12)</f>
        <v/>
      </c>
      <c r="E467" s="112">
        <f>IF(A467&lt;=Input!$C$9*12, Input!$C$19-D467, IF(Input!$C$15="Yes", Input!$C$19-D467, -D467))</f>
        <v/>
      </c>
      <c r="F467" s="112">
        <f>F466*(1+Input!$C$13/100/12)+E467</f>
        <v/>
      </c>
      <c r="G467" s="112">
        <f>G466*(1+Input!$C$13/100/12)+IF(AND(A467&gt;Input!$C$9*12, Input!$C$15="Yes"), Input!$C$19, 0)</f>
        <v/>
      </c>
    </row>
    <row r="468">
      <c r="A468" s="111">
        <f>A467+1</f>
        <v/>
      </c>
      <c r="B468" s="111">
        <f>INT((A468-1)/12)+1</f>
        <v/>
      </c>
      <c r="C468" s="112">
        <f>IF(A468&lt;=Input!C9*12, Input!C19, 0)</f>
        <v/>
      </c>
      <c r="D468" s="112">
        <f>Input!C10*(1+Input!C11/100)^INT((A468-1)/12)</f>
        <v/>
      </c>
      <c r="E468" s="112">
        <f>IF(A468&lt;=Input!$C$9*12, Input!$C$19-D468, IF(Input!$C$15="Yes", Input!$C$19-D468, -D468))</f>
        <v/>
      </c>
      <c r="F468" s="112">
        <f>F467*(1+Input!$C$13/100/12)+E468</f>
        <v/>
      </c>
      <c r="G468" s="112">
        <f>G467*(1+Input!$C$13/100/12)+IF(AND(A468&gt;Input!$C$9*12, Input!$C$15="Yes"), Input!$C$19, 0)</f>
        <v/>
      </c>
    </row>
    <row r="469">
      <c r="A469" s="111">
        <f>A468+1</f>
        <v/>
      </c>
      <c r="B469" s="111">
        <f>INT((A469-1)/12)+1</f>
        <v/>
      </c>
      <c r="C469" s="112">
        <f>IF(A469&lt;=Input!C9*12, Input!C19, 0)</f>
        <v/>
      </c>
      <c r="D469" s="112">
        <f>Input!C10*(1+Input!C11/100)^INT((A469-1)/12)</f>
        <v/>
      </c>
      <c r="E469" s="112">
        <f>IF(A469&lt;=Input!$C$9*12, Input!$C$19-D469, IF(Input!$C$15="Yes", Input!$C$19-D469, -D469))</f>
        <v/>
      </c>
      <c r="F469" s="112">
        <f>F468*(1+Input!$C$13/100/12)+E469</f>
        <v/>
      </c>
      <c r="G469" s="112">
        <f>G468*(1+Input!$C$13/100/12)+IF(AND(A469&gt;Input!$C$9*12, Input!$C$15="Yes"), Input!$C$19, 0)</f>
        <v/>
      </c>
    </row>
    <row r="470">
      <c r="A470" s="111">
        <f>A469+1</f>
        <v/>
      </c>
      <c r="B470" s="111">
        <f>INT((A470-1)/12)+1</f>
        <v/>
      </c>
      <c r="C470" s="112">
        <f>IF(A470&lt;=Input!C9*12, Input!C19, 0)</f>
        <v/>
      </c>
      <c r="D470" s="112">
        <f>Input!C10*(1+Input!C11/100)^INT((A470-1)/12)</f>
        <v/>
      </c>
      <c r="E470" s="112">
        <f>IF(A470&lt;=Input!$C$9*12, Input!$C$19-D470, IF(Input!$C$15="Yes", Input!$C$19-D470, -D470))</f>
        <v/>
      </c>
      <c r="F470" s="112">
        <f>F469*(1+Input!$C$13/100/12)+E470</f>
        <v/>
      </c>
      <c r="G470" s="112">
        <f>G469*(1+Input!$C$13/100/12)+IF(AND(A470&gt;Input!$C$9*12, Input!$C$15="Yes"), Input!$C$19, 0)</f>
        <v/>
      </c>
    </row>
    <row r="471">
      <c r="A471" s="111">
        <f>A470+1</f>
        <v/>
      </c>
      <c r="B471" s="111">
        <f>INT((A471-1)/12)+1</f>
        <v/>
      </c>
      <c r="C471" s="112">
        <f>IF(A471&lt;=Input!C9*12, Input!C19, 0)</f>
        <v/>
      </c>
      <c r="D471" s="112">
        <f>Input!C10*(1+Input!C11/100)^INT((A471-1)/12)</f>
        <v/>
      </c>
      <c r="E471" s="112">
        <f>IF(A471&lt;=Input!$C$9*12, Input!$C$19-D471, IF(Input!$C$15="Yes", Input!$C$19-D471, -D471))</f>
        <v/>
      </c>
      <c r="F471" s="112">
        <f>F470*(1+Input!$C$13/100/12)+E471</f>
        <v/>
      </c>
      <c r="G471" s="112">
        <f>G470*(1+Input!$C$13/100/12)+IF(AND(A471&gt;Input!$C$9*12, Input!$C$15="Yes"), Input!$C$19, 0)</f>
        <v/>
      </c>
    </row>
    <row r="472">
      <c r="A472" s="111">
        <f>A471+1</f>
        <v/>
      </c>
      <c r="B472" s="111">
        <f>INT((A472-1)/12)+1</f>
        <v/>
      </c>
      <c r="C472" s="112">
        <f>IF(A472&lt;=Input!C9*12, Input!C19, 0)</f>
        <v/>
      </c>
      <c r="D472" s="112">
        <f>Input!C10*(1+Input!C11/100)^INT((A472-1)/12)</f>
        <v/>
      </c>
      <c r="E472" s="112">
        <f>IF(A472&lt;=Input!$C$9*12, Input!$C$19-D472, IF(Input!$C$15="Yes", Input!$C$19-D472, -D472))</f>
        <v/>
      </c>
      <c r="F472" s="112">
        <f>F471*(1+Input!$C$13/100/12)+E472</f>
        <v/>
      </c>
      <c r="G472" s="112">
        <f>G471*(1+Input!$C$13/100/12)+IF(AND(A472&gt;Input!$C$9*12, Input!$C$15="Yes"), Input!$C$19, 0)</f>
        <v/>
      </c>
    </row>
    <row r="473">
      <c r="A473" s="111">
        <f>A472+1</f>
        <v/>
      </c>
      <c r="B473" s="111">
        <f>INT((A473-1)/12)+1</f>
        <v/>
      </c>
      <c r="C473" s="112">
        <f>IF(A473&lt;=Input!C9*12, Input!C19, 0)</f>
        <v/>
      </c>
      <c r="D473" s="112">
        <f>Input!C10*(1+Input!C11/100)^INT((A473-1)/12)</f>
        <v/>
      </c>
      <c r="E473" s="112">
        <f>IF(A473&lt;=Input!$C$9*12, Input!$C$19-D473, IF(Input!$C$15="Yes", Input!$C$19-D473, -D473))</f>
        <v/>
      </c>
      <c r="F473" s="112">
        <f>F472*(1+Input!$C$13/100/12)+E473</f>
        <v/>
      </c>
      <c r="G473" s="112">
        <f>G472*(1+Input!$C$13/100/12)+IF(AND(A473&gt;Input!$C$9*12, Input!$C$15="Yes"), Input!$C$19, 0)</f>
        <v/>
      </c>
    </row>
    <row r="474">
      <c r="A474" s="111">
        <f>A473+1</f>
        <v/>
      </c>
      <c r="B474" s="111">
        <f>INT((A474-1)/12)+1</f>
        <v/>
      </c>
      <c r="C474" s="112">
        <f>IF(A474&lt;=Input!C9*12, Input!C19, 0)</f>
        <v/>
      </c>
      <c r="D474" s="112">
        <f>Input!C10*(1+Input!C11/100)^INT((A474-1)/12)</f>
        <v/>
      </c>
      <c r="E474" s="112">
        <f>IF(A474&lt;=Input!$C$9*12, Input!$C$19-D474, IF(Input!$C$15="Yes", Input!$C$19-D474, -D474))</f>
        <v/>
      </c>
      <c r="F474" s="112">
        <f>F473*(1+Input!$C$13/100/12)+E474</f>
        <v/>
      </c>
      <c r="G474" s="112">
        <f>G473*(1+Input!$C$13/100/12)+IF(AND(A474&gt;Input!$C$9*12, Input!$C$15="Yes"), Input!$C$19, 0)</f>
        <v/>
      </c>
    </row>
    <row r="475">
      <c r="A475" s="111">
        <f>A474+1</f>
        <v/>
      </c>
      <c r="B475" s="111">
        <f>INT((A475-1)/12)+1</f>
        <v/>
      </c>
      <c r="C475" s="112">
        <f>IF(A475&lt;=Input!C9*12, Input!C19, 0)</f>
        <v/>
      </c>
      <c r="D475" s="112">
        <f>Input!C10*(1+Input!C11/100)^INT((A475-1)/12)</f>
        <v/>
      </c>
      <c r="E475" s="112">
        <f>IF(A475&lt;=Input!$C$9*12, Input!$C$19-D475, IF(Input!$C$15="Yes", Input!$C$19-D475, -D475))</f>
        <v/>
      </c>
      <c r="F475" s="112">
        <f>F474*(1+Input!$C$13/100/12)+E475</f>
        <v/>
      </c>
      <c r="G475" s="112">
        <f>G474*(1+Input!$C$13/100/12)+IF(AND(A475&gt;Input!$C$9*12, Input!$C$15="Yes"), Input!$C$19, 0)</f>
        <v/>
      </c>
    </row>
    <row r="476">
      <c r="A476" s="111">
        <f>A475+1</f>
        <v/>
      </c>
      <c r="B476" s="111">
        <f>INT((A476-1)/12)+1</f>
        <v/>
      </c>
      <c r="C476" s="112">
        <f>IF(A476&lt;=Input!C9*12, Input!C19, 0)</f>
        <v/>
      </c>
      <c r="D476" s="112">
        <f>Input!C10*(1+Input!C11/100)^INT((A476-1)/12)</f>
        <v/>
      </c>
      <c r="E476" s="112">
        <f>IF(A476&lt;=Input!$C$9*12, Input!$C$19-D476, IF(Input!$C$15="Yes", Input!$C$19-D476, -D476))</f>
        <v/>
      </c>
      <c r="F476" s="112">
        <f>F475*(1+Input!$C$13/100/12)+E476</f>
        <v/>
      </c>
      <c r="G476" s="112">
        <f>G475*(1+Input!$C$13/100/12)+IF(AND(A476&gt;Input!$C$9*12, Input!$C$15="Yes"), Input!$C$19, 0)</f>
        <v/>
      </c>
    </row>
    <row r="477">
      <c r="A477" s="111">
        <f>A476+1</f>
        <v/>
      </c>
      <c r="B477" s="111">
        <f>INT((A477-1)/12)+1</f>
        <v/>
      </c>
      <c r="C477" s="112">
        <f>IF(A477&lt;=Input!C9*12, Input!C19, 0)</f>
        <v/>
      </c>
      <c r="D477" s="112">
        <f>Input!C10*(1+Input!C11/100)^INT((A477-1)/12)</f>
        <v/>
      </c>
      <c r="E477" s="112">
        <f>IF(A477&lt;=Input!$C$9*12, Input!$C$19-D477, IF(Input!$C$15="Yes", Input!$C$19-D477, -D477))</f>
        <v/>
      </c>
      <c r="F477" s="112">
        <f>F476*(1+Input!$C$13/100/12)+E477</f>
        <v/>
      </c>
      <c r="G477" s="112">
        <f>G476*(1+Input!$C$13/100/12)+IF(AND(A477&gt;Input!$C$9*12, Input!$C$15="Yes"), Input!$C$19, 0)</f>
        <v/>
      </c>
    </row>
    <row r="478">
      <c r="A478" s="111">
        <f>A477+1</f>
        <v/>
      </c>
      <c r="B478" s="111">
        <f>INT((A478-1)/12)+1</f>
        <v/>
      </c>
      <c r="C478" s="112">
        <f>IF(A478&lt;=Input!C9*12, Input!C19, 0)</f>
        <v/>
      </c>
      <c r="D478" s="112">
        <f>Input!C10*(1+Input!C11/100)^INT((A478-1)/12)</f>
        <v/>
      </c>
      <c r="E478" s="112">
        <f>IF(A478&lt;=Input!$C$9*12, Input!$C$19-D478, IF(Input!$C$15="Yes", Input!$C$19-D478, -D478))</f>
        <v/>
      </c>
      <c r="F478" s="112">
        <f>F477*(1+Input!$C$13/100/12)+E478</f>
        <v/>
      </c>
      <c r="G478" s="112">
        <f>G477*(1+Input!$C$13/100/12)+IF(AND(A478&gt;Input!$C$9*12, Input!$C$15="Yes"), Input!$C$19, 0)</f>
        <v/>
      </c>
    </row>
    <row r="479">
      <c r="A479" s="111">
        <f>A478+1</f>
        <v/>
      </c>
      <c r="B479" s="111">
        <f>INT((A479-1)/12)+1</f>
        <v/>
      </c>
      <c r="C479" s="112">
        <f>IF(A479&lt;=Input!C9*12, Input!C19, 0)</f>
        <v/>
      </c>
      <c r="D479" s="112">
        <f>Input!C10*(1+Input!C11/100)^INT((A479-1)/12)</f>
        <v/>
      </c>
      <c r="E479" s="112">
        <f>IF(A479&lt;=Input!$C$9*12, Input!$C$19-D479, IF(Input!$C$15="Yes", Input!$C$19-D479, -D479))</f>
        <v/>
      </c>
      <c r="F479" s="112">
        <f>F478*(1+Input!$C$13/100/12)+E479</f>
        <v/>
      </c>
      <c r="G479" s="112">
        <f>G478*(1+Input!$C$13/100/12)+IF(AND(A479&gt;Input!$C$9*12, Input!$C$15="Yes"), Input!$C$19, 0)</f>
        <v/>
      </c>
    </row>
    <row r="480">
      <c r="A480" s="111">
        <f>A479+1</f>
        <v/>
      </c>
      <c r="B480" s="111">
        <f>INT((A480-1)/12)+1</f>
        <v/>
      </c>
      <c r="C480" s="112">
        <f>IF(A480&lt;=Input!C9*12, Input!C19, 0)</f>
        <v/>
      </c>
      <c r="D480" s="112">
        <f>Input!C10*(1+Input!C11/100)^INT((A480-1)/12)</f>
        <v/>
      </c>
      <c r="E480" s="112">
        <f>IF(A480&lt;=Input!$C$9*12, Input!$C$19-D480, IF(Input!$C$15="Yes", Input!$C$19-D480, -D480))</f>
        <v/>
      </c>
      <c r="F480" s="112">
        <f>F479*(1+Input!$C$13/100/12)+E480</f>
        <v/>
      </c>
      <c r="G480" s="112">
        <f>G479*(1+Input!$C$13/100/12)+IF(AND(A480&gt;Input!$C$9*12, Input!$C$15="Yes"), Input!$C$19, 0)</f>
        <v/>
      </c>
    </row>
    <row r="481">
      <c r="A481" s="111">
        <f>A480+1</f>
        <v/>
      </c>
      <c r="B481" s="111">
        <f>INT((A481-1)/12)+1</f>
        <v/>
      </c>
      <c r="C481" s="112">
        <f>IF(A481&lt;=Input!C9*12, Input!C19, 0)</f>
        <v/>
      </c>
      <c r="D481" s="112">
        <f>Input!C10*(1+Input!C11/100)^INT((A481-1)/12)</f>
        <v/>
      </c>
      <c r="E481" s="112">
        <f>IF(A481&lt;=Input!$C$9*12, Input!$C$19-D481, IF(Input!$C$15="Yes", Input!$C$19-D481, -D481))</f>
        <v/>
      </c>
      <c r="F481" s="112">
        <f>F480*(1+Input!$C$13/100/12)+E481</f>
        <v/>
      </c>
      <c r="G481" s="112">
        <f>G480*(1+Input!$C$13/100/12)+IF(AND(A481&gt;Input!$C$9*12, Input!$C$15="Yes"), Input!$C$19, 0)</f>
        <v/>
      </c>
    </row>
    <row r="482">
      <c r="A482" s="111">
        <f>A481+1</f>
        <v/>
      </c>
      <c r="B482" s="111">
        <f>INT((A482-1)/12)+1</f>
        <v/>
      </c>
      <c r="C482" s="112">
        <f>IF(A482&lt;=Input!C9*12, Input!C19, 0)</f>
        <v/>
      </c>
      <c r="D482" s="112">
        <f>Input!C10*(1+Input!C11/100)^INT((A482-1)/12)</f>
        <v/>
      </c>
      <c r="E482" s="112">
        <f>IF(A482&lt;=Input!$C$9*12, Input!$C$19-D482, IF(Input!$C$15="Yes", Input!$C$19-D482, -D482))</f>
        <v/>
      </c>
      <c r="F482" s="112">
        <f>F481*(1+Input!$C$13/100/12)+E482</f>
        <v/>
      </c>
      <c r="G482" s="112">
        <f>G481*(1+Input!$C$13/100/12)+IF(AND(A482&gt;Input!$C$9*12, Input!$C$15="Yes"), Input!$C$19, 0)</f>
        <v/>
      </c>
    </row>
    <row r="483">
      <c r="A483" s="111">
        <f>A482+1</f>
        <v/>
      </c>
      <c r="B483" s="111">
        <f>INT((A483-1)/12)+1</f>
        <v/>
      </c>
      <c r="C483" s="112">
        <f>IF(A483&lt;=Input!C9*12, Input!C19, 0)</f>
        <v/>
      </c>
      <c r="D483" s="112">
        <f>Input!C10*(1+Input!C11/100)^INT((A483-1)/12)</f>
        <v/>
      </c>
      <c r="E483" s="112">
        <f>IF(A483&lt;=Input!$C$9*12, Input!$C$19-D483, IF(Input!$C$15="Yes", Input!$C$19-D483, -D483))</f>
        <v/>
      </c>
      <c r="F483" s="112">
        <f>F482*(1+Input!$C$13/100/12)+E483</f>
        <v/>
      </c>
      <c r="G483" s="112">
        <f>G482*(1+Input!$C$13/100/12)+IF(AND(A483&gt;Input!$C$9*12, Input!$C$15="Yes"), Input!$C$19, 0)</f>
        <v/>
      </c>
    </row>
    <row r="484">
      <c r="A484" s="111">
        <f>A483+1</f>
        <v/>
      </c>
      <c r="B484" s="111">
        <f>INT((A484-1)/12)+1</f>
        <v/>
      </c>
      <c r="C484" s="112">
        <f>IF(A484&lt;=Input!C9*12, Input!C19, 0)</f>
        <v/>
      </c>
      <c r="D484" s="112">
        <f>Input!C10*(1+Input!C11/100)^INT((A484-1)/12)</f>
        <v/>
      </c>
      <c r="E484" s="112">
        <f>IF(A484&lt;=Input!$C$9*12, Input!$C$19-D484, IF(Input!$C$15="Yes", Input!$C$19-D484, -D484))</f>
        <v/>
      </c>
      <c r="F484" s="112">
        <f>F483*(1+Input!$C$13/100/12)+E484</f>
        <v/>
      </c>
      <c r="G484" s="112">
        <f>G483*(1+Input!$C$13/100/12)+IF(AND(A484&gt;Input!$C$9*12, Input!$C$15="Yes"), Input!$C$19, 0)</f>
        <v/>
      </c>
    </row>
    <row r="485">
      <c r="A485" s="111">
        <f>A484+1</f>
        <v/>
      </c>
      <c r="B485" s="111">
        <f>INT((A485-1)/12)+1</f>
        <v/>
      </c>
      <c r="C485" s="112">
        <f>IF(A485&lt;=Input!C9*12, Input!C19, 0)</f>
        <v/>
      </c>
      <c r="D485" s="112">
        <f>Input!C10*(1+Input!C11/100)^INT((A485-1)/12)</f>
        <v/>
      </c>
      <c r="E485" s="112">
        <f>IF(A485&lt;=Input!$C$9*12, Input!$C$19-D485, IF(Input!$C$15="Yes", Input!$C$19-D485, -D485))</f>
        <v/>
      </c>
      <c r="F485" s="112">
        <f>F484*(1+Input!$C$13/100/12)+E485</f>
        <v/>
      </c>
      <c r="G485" s="112">
        <f>G484*(1+Input!$C$13/100/12)+IF(AND(A485&gt;Input!$C$9*12, Input!$C$15="Yes"), Input!$C$19, 0)</f>
        <v/>
      </c>
    </row>
    <row r="486">
      <c r="A486" s="111">
        <f>A485+1</f>
        <v/>
      </c>
      <c r="B486" s="111">
        <f>INT((A486-1)/12)+1</f>
        <v/>
      </c>
      <c r="C486" s="112">
        <f>IF(A486&lt;=Input!C9*12, Input!C19, 0)</f>
        <v/>
      </c>
      <c r="D486" s="112">
        <f>Input!C10*(1+Input!C11/100)^INT((A486-1)/12)</f>
        <v/>
      </c>
      <c r="E486" s="112">
        <f>IF(A486&lt;=Input!$C$9*12, Input!$C$19-D486, IF(Input!$C$15="Yes", Input!$C$19-D486, -D486))</f>
        <v/>
      </c>
      <c r="F486" s="112">
        <f>F485*(1+Input!$C$13/100/12)+E486</f>
        <v/>
      </c>
      <c r="G486" s="112">
        <f>G485*(1+Input!$C$13/100/12)+IF(AND(A486&gt;Input!$C$9*12, Input!$C$15="Yes"), Input!$C$19, 0)</f>
        <v/>
      </c>
    </row>
    <row r="487">
      <c r="A487" s="111">
        <f>A486+1</f>
        <v/>
      </c>
      <c r="B487" s="111">
        <f>INT((A487-1)/12)+1</f>
        <v/>
      </c>
      <c r="C487" s="112">
        <f>IF(A487&lt;=Input!C9*12, Input!C19, 0)</f>
        <v/>
      </c>
      <c r="D487" s="112">
        <f>Input!C10*(1+Input!C11/100)^INT((A487-1)/12)</f>
        <v/>
      </c>
      <c r="E487" s="112">
        <f>IF(A487&lt;=Input!$C$9*12, Input!$C$19-D487, IF(Input!$C$15="Yes", Input!$C$19-D487, -D487))</f>
        <v/>
      </c>
      <c r="F487" s="112">
        <f>F486*(1+Input!$C$13/100/12)+E487</f>
        <v/>
      </c>
      <c r="G487" s="112">
        <f>G486*(1+Input!$C$13/100/12)+IF(AND(A487&gt;Input!$C$9*12, Input!$C$15="Yes"), Input!$C$19, 0)</f>
        <v/>
      </c>
    </row>
    <row r="488">
      <c r="A488" s="111">
        <f>A487+1</f>
        <v/>
      </c>
      <c r="B488" s="111">
        <f>INT((A488-1)/12)+1</f>
        <v/>
      </c>
      <c r="C488" s="112">
        <f>IF(A488&lt;=Input!C9*12, Input!C19, 0)</f>
        <v/>
      </c>
      <c r="D488" s="112">
        <f>Input!C10*(1+Input!C11/100)^INT((A488-1)/12)</f>
        <v/>
      </c>
      <c r="E488" s="112">
        <f>IF(A488&lt;=Input!$C$9*12, Input!$C$19-D488, IF(Input!$C$15="Yes", Input!$C$19-D488, -D488))</f>
        <v/>
      </c>
      <c r="F488" s="112">
        <f>F487*(1+Input!$C$13/100/12)+E488</f>
        <v/>
      </c>
      <c r="G488" s="112">
        <f>G487*(1+Input!$C$13/100/12)+IF(AND(A488&gt;Input!$C$9*12, Input!$C$15="Yes"), Input!$C$19, 0)</f>
        <v/>
      </c>
    </row>
    <row r="489">
      <c r="A489" s="111">
        <f>A488+1</f>
        <v/>
      </c>
      <c r="B489" s="111">
        <f>INT((A489-1)/12)+1</f>
        <v/>
      </c>
      <c r="C489" s="112">
        <f>IF(A489&lt;=Input!C9*12, Input!C19, 0)</f>
        <v/>
      </c>
      <c r="D489" s="112">
        <f>Input!C10*(1+Input!C11/100)^INT((A489-1)/12)</f>
        <v/>
      </c>
      <c r="E489" s="112">
        <f>IF(A489&lt;=Input!$C$9*12, Input!$C$19-D489, IF(Input!$C$15="Yes", Input!$C$19-D489, -D489))</f>
        <v/>
      </c>
      <c r="F489" s="112">
        <f>F488*(1+Input!$C$13/100/12)+E489</f>
        <v/>
      </c>
      <c r="G489" s="112">
        <f>G488*(1+Input!$C$13/100/12)+IF(AND(A489&gt;Input!$C$9*12, Input!$C$15="Yes"), Input!$C$19, 0)</f>
        <v/>
      </c>
    </row>
    <row r="490">
      <c r="A490" s="111">
        <f>A489+1</f>
        <v/>
      </c>
      <c r="B490" s="111">
        <f>INT((A490-1)/12)+1</f>
        <v/>
      </c>
      <c r="C490" s="112">
        <f>IF(A490&lt;=Input!C9*12, Input!C19, 0)</f>
        <v/>
      </c>
      <c r="D490" s="112">
        <f>Input!C10*(1+Input!C11/100)^INT((A490-1)/12)</f>
        <v/>
      </c>
      <c r="E490" s="112">
        <f>IF(A490&lt;=Input!$C$9*12, Input!$C$19-D490, IF(Input!$C$15="Yes", Input!$C$19-D490, -D490))</f>
        <v/>
      </c>
      <c r="F490" s="112">
        <f>F489*(1+Input!$C$13/100/12)+E490</f>
        <v/>
      </c>
      <c r="G490" s="112">
        <f>G489*(1+Input!$C$13/100/12)+IF(AND(A490&gt;Input!$C$9*12, Input!$C$15="Yes"), Input!$C$19, 0)</f>
        <v/>
      </c>
    </row>
    <row r="491">
      <c r="A491" s="111">
        <f>A490+1</f>
        <v/>
      </c>
      <c r="B491" s="111">
        <f>INT((A491-1)/12)+1</f>
        <v/>
      </c>
      <c r="C491" s="112">
        <f>IF(A491&lt;=Input!C9*12, Input!C19, 0)</f>
        <v/>
      </c>
      <c r="D491" s="112">
        <f>Input!C10*(1+Input!C11/100)^INT((A491-1)/12)</f>
        <v/>
      </c>
      <c r="E491" s="112">
        <f>IF(A491&lt;=Input!$C$9*12, Input!$C$19-D491, IF(Input!$C$15="Yes", Input!$C$19-D491, -D491))</f>
        <v/>
      </c>
      <c r="F491" s="112">
        <f>F490*(1+Input!$C$13/100/12)+E491</f>
        <v/>
      </c>
      <c r="G491" s="112">
        <f>G490*(1+Input!$C$13/100/12)+IF(AND(A491&gt;Input!$C$9*12, Input!$C$15="Yes"), Input!$C$19, 0)</f>
        <v/>
      </c>
    </row>
    <row r="492">
      <c r="A492" s="111">
        <f>A491+1</f>
        <v/>
      </c>
      <c r="B492" s="111">
        <f>INT((A492-1)/12)+1</f>
        <v/>
      </c>
      <c r="C492" s="112">
        <f>IF(A492&lt;=Input!C9*12, Input!C19, 0)</f>
        <v/>
      </c>
      <c r="D492" s="112">
        <f>Input!C10*(1+Input!C11/100)^INT((A492-1)/12)</f>
        <v/>
      </c>
      <c r="E492" s="112">
        <f>IF(A492&lt;=Input!$C$9*12, Input!$C$19-D492, IF(Input!$C$15="Yes", Input!$C$19-D492, -D492))</f>
        <v/>
      </c>
      <c r="F492" s="112">
        <f>F491*(1+Input!$C$13/100/12)+E492</f>
        <v/>
      </c>
      <c r="G492" s="112">
        <f>G491*(1+Input!$C$13/100/12)+IF(AND(A492&gt;Input!$C$9*12, Input!$C$15="Yes"), Input!$C$19, 0)</f>
        <v/>
      </c>
    </row>
    <row r="493">
      <c r="A493" s="111">
        <f>A492+1</f>
        <v/>
      </c>
      <c r="B493" s="111">
        <f>INT((A493-1)/12)+1</f>
        <v/>
      </c>
      <c r="C493" s="112">
        <f>IF(A493&lt;=Input!C9*12, Input!C19, 0)</f>
        <v/>
      </c>
      <c r="D493" s="112">
        <f>Input!C10*(1+Input!C11/100)^INT((A493-1)/12)</f>
        <v/>
      </c>
      <c r="E493" s="112">
        <f>IF(A493&lt;=Input!$C$9*12, Input!$C$19-D493, IF(Input!$C$15="Yes", Input!$C$19-D493, -D493))</f>
        <v/>
      </c>
      <c r="F493" s="112">
        <f>F492*(1+Input!$C$13/100/12)+E493</f>
        <v/>
      </c>
      <c r="G493" s="112">
        <f>G492*(1+Input!$C$13/100/12)+IF(AND(A493&gt;Input!$C$9*12, Input!$C$15="Yes"), Input!$C$19, 0)</f>
        <v/>
      </c>
    </row>
    <row r="494">
      <c r="A494" s="111">
        <f>A493+1</f>
        <v/>
      </c>
      <c r="B494" s="111">
        <f>INT((A494-1)/12)+1</f>
        <v/>
      </c>
      <c r="C494" s="112">
        <f>IF(A494&lt;=Input!C9*12, Input!C19, 0)</f>
        <v/>
      </c>
      <c r="D494" s="112">
        <f>Input!C10*(1+Input!C11/100)^INT((A494-1)/12)</f>
        <v/>
      </c>
      <c r="E494" s="112">
        <f>IF(A494&lt;=Input!$C$9*12, Input!$C$19-D494, IF(Input!$C$15="Yes", Input!$C$19-D494, -D494))</f>
        <v/>
      </c>
      <c r="F494" s="112">
        <f>F493*(1+Input!$C$13/100/12)+E494</f>
        <v/>
      </c>
      <c r="G494" s="112">
        <f>G493*(1+Input!$C$13/100/12)+IF(AND(A494&gt;Input!$C$9*12, Input!$C$15="Yes"), Input!$C$19, 0)</f>
        <v/>
      </c>
    </row>
    <row r="495">
      <c r="A495" s="111">
        <f>A494+1</f>
        <v/>
      </c>
      <c r="B495" s="111">
        <f>INT((A495-1)/12)+1</f>
        <v/>
      </c>
      <c r="C495" s="112">
        <f>IF(A495&lt;=Input!C9*12, Input!C19, 0)</f>
        <v/>
      </c>
      <c r="D495" s="112">
        <f>Input!C10*(1+Input!C11/100)^INT((A495-1)/12)</f>
        <v/>
      </c>
      <c r="E495" s="112">
        <f>IF(A495&lt;=Input!$C$9*12, Input!$C$19-D495, IF(Input!$C$15="Yes", Input!$C$19-D495, -D495))</f>
        <v/>
      </c>
      <c r="F495" s="112">
        <f>F494*(1+Input!$C$13/100/12)+E495</f>
        <v/>
      </c>
      <c r="G495" s="112">
        <f>G494*(1+Input!$C$13/100/12)+IF(AND(A495&gt;Input!$C$9*12, Input!$C$15="Yes"), Input!$C$19, 0)</f>
        <v/>
      </c>
    </row>
    <row r="496">
      <c r="A496" s="111">
        <f>A495+1</f>
        <v/>
      </c>
      <c r="B496" s="111">
        <f>INT((A496-1)/12)+1</f>
        <v/>
      </c>
      <c r="C496" s="112">
        <f>IF(A496&lt;=Input!C9*12, Input!C19, 0)</f>
        <v/>
      </c>
      <c r="D496" s="112">
        <f>Input!C10*(1+Input!C11/100)^INT((A496-1)/12)</f>
        <v/>
      </c>
      <c r="E496" s="112">
        <f>IF(A496&lt;=Input!$C$9*12, Input!$C$19-D496, IF(Input!$C$15="Yes", Input!$C$19-D496, -D496))</f>
        <v/>
      </c>
      <c r="F496" s="112">
        <f>F495*(1+Input!$C$13/100/12)+E496</f>
        <v/>
      </c>
      <c r="G496" s="112">
        <f>G495*(1+Input!$C$13/100/12)+IF(AND(A496&gt;Input!$C$9*12, Input!$C$15="Yes"), Input!$C$19, 0)</f>
        <v/>
      </c>
    </row>
    <row r="497">
      <c r="A497" s="111">
        <f>A496+1</f>
        <v/>
      </c>
      <c r="B497" s="111">
        <f>INT((A497-1)/12)+1</f>
        <v/>
      </c>
      <c r="C497" s="112">
        <f>IF(A497&lt;=Input!C9*12, Input!C19, 0)</f>
        <v/>
      </c>
      <c r="D497" s="112">
        <f>Input!C10*(1+Input!C11/100)^INT((A497-1)/12)</f>
        <v/>
      </c>
      <c r="E497" s="112">
        <f>IF(A497&lt;=Input!$C$9*12, Input!$C$19-D497, IF(Input!$C$15="Yes", Input!$C$19-D497, -D497))</f>
        <v/>
      </c>
      <c r="F497" s="112">
        <f>F496*(1+Input!$C$13/100/12)+E497</f>
        <v/>
      </c>
      <c r="G497" s="112">
        <f>G496*(1+Input!$C$13/100/12)+IF(AND(A497&gt;Input!$C$9*12, Input!$C$15="Yes"), Input!$C$19, 0)</f>
        <v/>
      </c>
    </row>
    <row r="498">
      <c r="A498" s="111">
        <f>A497+1</f>
        <v/>
      </c>
      <c r="B498" s="111">
        <f>INT((A498-1)/12)+1</f>
        <v/>
      </c>
      <c r="C498" s="112">
        <f>IF(A498&lt;=Input!C9*12, Input!C19, 0)</f>
        <v/>
      </c>
      <c r="D498" s="112">
        <f>Input!C10*(1+Input!C11/100)^INT((A498-1)/12)</f>
        <v/>
      </c>
      <c r="E498" s="112">
        <f>IF(A498&lt;=Input!$C$9*12, Input!$C$19-D498, IF(Input!$C$15="Yes", Input!$C$19-D498, -D498))</f>
        <v/>
      </c>
      <c r="F498" s="112">
        <f>F497*(1+Input!$C$13/100/12)+E498</f>
        <v/>
      </c>
      <c r="G498" s="112">
        <f>G497*(1+Input!$C$13/100/12)+IF(AND(A498&gt;Input!$C$9*12, Input!$C$15="Yes"), Input!$C$19, 0)</f>
        <v/>
      </c>
    </row>
    <row r="499">
      <c r="A499" s="111">
        <f>A498+1</f>
        <v/>
      </c>
      <c r="B499" s="111">
        <f>INT((A499-1)/12)+1</f>
        <v/>
      </c>
      <c r="C499" s="112">
        <f>IF(A499&lt;=Input!C9*12, Input!C19, 0)</f>
        <v/>
      </c>
      <c r="D499" s="112">
        <f>Input!C10*(1+Input!C11/100)^INT((A499-1)/12)</f>
        <v/>
      </c>
      <c r="E499" s="112">
        <f>IF(A499&lt;=Input!$C$9*12, Input!$C$19-D499, IF(Input!$C$15="Yes", Input!$C$19-D499, -D499))</f>
        <v/>
      </c>
      <c r="F499" s="112">
        <f>F498*(1+Input!$C$13/100/12)+E499</f>
        <v/>
      </c>
      <c r="G499" s="112">
        <f>G498*(1+Input!$C$13/100/12)+IF(AND(A499&gt;Input!$C$9*12, Input!$C$15="Yes"), Input!$C$19, 0)</f>
        <v/>
      </c>
    </row>
    <row r="500">
      <c r="A500" s="111">
        <f>A499+1</f>
        <v/>
      </c>
      <c r="B500" s="111">
        <f>INT((A500-1)/12)+1</f>
        <v/>
      </c>
      <c r="C500" s="112">
        <f>IF(A500&lt;=Input!C9*12, Input!C19, 0)</f>
        <v/>
      </c>
      <c r="D500" s="112">
        <f>Input!C10*(1+Input!C11/100)^INT((A500-1)/12)</f>
        <v/>
      </c>
      <c r="E500" s="112">
        <f>IF(A500&lt;=Input!$C$9*12, Input!$C$19-D500, IF(Input!$C$15="Yes", Input!$C$19-D500, -D500))</f>
        <v/>
      </c>
      <c r="F500" s="112">
        <f>F499*(1+Input!$C$13/100/12)+E500</f>
        <v/>
      </c>
      <c r="G500" s="112">
        <f>G499*(1+Input!$C$13/100/12)+IF(AND(A500&gt;Input!$C$9*12, Input!$C$15="Yes"), Input!$C$19, 0)</f>
        <v/>
      </c>
    </row>
    <row r="501">
      <c r="A501" s="111">
        <f>A500+1</f>
        <v/>
      </c>
      <c r="B501" s="111">
        <f>INT((A501-1)/12)+1</f>
        <v/>
      </c>
      <c r="C501" s="112">
        <f>IF(A501&lt;=Input!C9*12, Input!C19, 0)</f>
        <v/>
      </c>
      <c r="D501" s="112">
        <f>Input!C10*(1+Input!C11/100)^INT((A501-1)/12)</f>
        <v/>
      </c>
      <c r="E501" s="112">
        <f>IF(A501&lt;=Input!$C$9*12, Input!$C$19-D501, IF(Input!$C$15="Yes", Input!$C$19-D501, -D501))</f>
        <v/>
      </c>
      <c r="F501" s="112">
        <f>F500*(1+Input!$C$13/100/12)+E501</f>
        <v/>
      </c>
      <c r="G501" s="112">
        <f>G500*(1+Input!$C$13/100/12)+IF(AND(A501&gt;Input!$C$9*12, Input!$C$15="Yes"), Input!$C$19, 0)</f>
        <v/>
      </c>
    </row>
    <row r="502">
      <c r="A502" s="111">
        <f>A501+1</f>
        <v/>
      </c>
      <c r="B502" s="111">
        <f>INT((A502-1)/12)+1</f>
        <v/>
      </c>
      <c r="C502" s="112">
        <f>IF(A502&lt;=Input!C9*12, Input!C19, 0)</f>
        <v/>
      </c>
      <c r="D502" s="112">
        <f>Input!C10*(1+Input!C11/100)^INT((A502-1)/12)</f>
        <v/>
      </c>
      <c r="E502" s="112">
        <f>IF(A502&lt;=Input!$C$9*12, Input!$C$19-D502, IF(Input!$C$15="Yes", Input!$C$19-D502, -D502))</f>
        <v/>
      </c>
      <c r="F502" s="112">
        <f>F501*(1+Input!$C$13/100/12)+E502</f>
        <v/>
      </c>
      <c r="G502" s="112">
        <f>G501*(1+Input!$C$13/100/12)+IF(AND(A502&gt;Input!$C$9*12, Input!$C$15="Yes"), Input!$C$19, 0)</f>
        <v/>
      </c>
    </row>
    <row r="503">
      <c r="A503" s="111">
        <f>A502+1</f>
        <v/>
      </c>
      <c r="B503" s="111">
        <f>INT((A503-1)/12)+1</f>
        <v/>
      </c>
      <c r="C503" s="112">
        <f>IF(A503&lt;=Input!C9*12, Input!C19, 0)</f>
        <v/>
      </c>
      <c r="D503" s="112">
        <f>Input!C10*(1+Input!C11/100)^INT((A503-1)/12)</f>
        <v/>
      </c>
      <c r="E503" s="112">
        <f>IF(A503&lt;=Input!$C$9*12, Input!$C$19-D503, IF(Input!$C$15="Yes", Input!$C$19-D503, -D503))</f>
        <v/>
      </c>
      <c r="F503" s="112">
        <f>F502*(1+Input!$C$13/100/12)+E503</f>
        <v/>
      </c>
      <c r="G503" s="112">
        <f>G502*(1+Input!$C$13/100/12)+IF(AND(A503&gt;Input!$C$9*12, Input!$C$15="Yes"), Input!$C$19, 0)</f>
        <v/>
      </c>
    </row>
    <row r="504">
      <c r="A504" s="111">
        <f>A503+1</f>
        <v/>
      </c>
      <c r="B504" s="111">
        <f>INT((A504-1)/12)+1</f>
        <v/>
      </c>
      <c r="C504" s="112">
        <f>IF(A504&lt;=Input!C9*12, Input!C19, 0)</f>
        <v/>
      </c>
      <c r="D504" s="112">
        <f>Input!C10*(1+Input!C11/100)^INT((A504-1)/12)</f>
        <v/>
      </c>
      <c r="E504" s="112">
        <f>IF(A504&lt;=Input!$C$9*12, Input!$C$19-D504, IF(Input!$C$15="Yes", Input!$C$19-D504, -D504))</f>
        <v/>
      </c>
      <c r="F504" s="112">
        <f>F503*(1+Input!$C$13/100/12)+E504</f>
        <v/>
      </c>
      <c r="G504" s="112">
        <f>G503*(1+Input!$C$13/100/12)+IF(AND(A504&gt;Input!$C$9*12, Input!$C$15="Yes"), Input!$C$19, 0)</f>
        <v/>
      </c>
    </row>
    <row r="505">
      <c r="A505" s="111">
        <f>A504+1</f>
        <v/>
      </c>
      <c r="B505" s="111">
        <f>INT((A505-1)/12)+1</f>
        <v/>
      </c>
      <c r="C505" s="112">
        <f>IF(A505&lt;=Input!C9*12, Input!C19, 0)</f>
        <v/>
      </c>
      <c r="D505" s="112">
        <f>Input!C10*(1+Input!C11/100)^INT((A505-1)/12)</f>
        <v/>
      </c>
      <c r="E505" s="112">
        <f>IF(A505&lt;=Input!$C$9*12, Input!$C$19-D505, IF(Input!$C$15="Yes", Input!$C$19-D505, -D505))</f>
        <v/>
      </c>
      <c r="F505" s="112">
        <f>F504*(1+Input!$C$13/100/12)+E505</f>
        <v/>
      </c>
      <c r="G505" s="112">
        <f>G504*(1+Input!$C$13/100/12)+IF(AND(A505&gt;Input!$C$9*12, Input!$C$15="Yes"), Input!$C$19, 0)</f>
        <v/>
      </c>
    </row>
    <row r="506">
      <c r="A506" s="111">
        <f>A505+1</f>
        <v/>
      </c>
      <c r="B506" s="111">
        <f>INT((A506-1)/12)+1</f>
        <v/>
      </c>
      <c r="C506" s="112">
        <f>IF(A506&lt;=Input!C9*12, Input!C19, 0)</f>
        <v/>
      </c>
      <c r="D506" s="112">
        <f>Input!C10*(1+Input!C11/100)^INT((A506-1)/12)</f>
        <v/>
      </c>
      <c r="E506" s="112">
        <f>IF(A506&lt;=Input!$C$9*12, Input!$C$19-D506, IF(Input!$C$15="Yes", Input!$C$19-D506, -D506))</f>
        <v/>
      </c>
      <c r="F506" s="112">
        <f>F505*(1+Input!$C$13/100/12)+E506</f>
        <v/>
      </c>
      <c r="G506" s="112">
        <f>G505*(1+Input!$C$13/100/12)+IF(AND(A506&gt;Input!$C$9*12, Input!$C$15="Yes"), Input!$C$19, 0)</f>
        <v/>
      </c>
    </row>
    <row r="507">
      <c r="A507" s="111">
        <f>A506+1</f>
        <v/>
      </c>
      <c r="B507" s="111">
        <f>INT((A507-1)/12)+1</f>
        <v/>
      </c>
      <c r="C507" s="112">
        <f>IF(A507&lt;=Input!C9*12, Input!C19, 0)</f>
        <v/>
      </c>
      <c r="D507" s="112">
        <f>Input!C10*(1+Input!C11/100)^INT((A507-1)/12)</f>
        <v/>
      </c>
      <c r="E507" s="112">
        <f>IF(A507&lt;=Input!$C$9*12, Input!$C$19-D507, IF(Input!$C$15="Yes", Input!$C$19-D507, -D507))</f>
        <v/>
      </c>
      <c r="F507" s="112">
        <f>F506*(1+Input!$C$13/100/12)+E507</f>
        <v/>
      </c>
      <c r="G507" s="112">
        <f>G506*(1+Input!$C$13/100/12)+IF(AND(A507&gt;Input!$C$9*12, Input!$C$15="Yes"), Input!$C$19, 0)</f>
        <v/>
      </c>
    </row>
    <row r="508">
      <c r="A508" s="111">
        <f>A507+1</f>
        <v/>
      </c>
      <c r="B508" s="111">
        <f>INT((A508-1)/12)+1</f>
        <v/>
      </c>
      <c r="C508" s="112">
        <f>IF(A508&lt;=Input!C9*12, Input!C19, 0)</f>
        <v/>
      </c>
      <c r="D508" s="112">
        <f>Input!C10*(1+Input!C11/100)^INT((A508-1)/12)</f>
        <v/>
      </c>
      <c r="E508" s="112">
        <f>IF(A508&lt;=Input!$C$9*12, Input!$C$19-D508, IF(Input!$C$15="Yes", Input!$C$19-D508, -D508))</f>
        <v/>
      </c>
      <c r="F508" s="112">
        <f>F507*(1+Input!$C$13/100/12)+E508</f>
        <v/>
      </c>
      <c r="G508" s="112">
        <f>G507*(1+Input!$C$13/100/12)+IF(AND(A508&gt;Input!$C$9*12, Input!$C$15="Yes"), Input!$C$19, 0)</f>
        <v/>
      </c>
    </row>
    <row r="509">
      <c r="A509" s="111">
        <f>A508+1</f>
        <v/>
      </c>
      <c r="B509" s="111">
        <f>INT((A509-1)/12)+1</f>
        <v/>
      </c>
      <c r="C509" s="112">
        <f>IF(A509&lt;=Input!C9*12, Input!C19, 0)</f>
        <v/>
      </c>
      <c r="D509" s="112">
        <f>Input!C10*(1+Input!C11/100)^INT((A509-1)/12)</f>
        <v/>
      </c>
      <c r="E509" s="112">
        <f>IF(A509&lt;=Input!$C$9*12, Input!$C$19-D509, IF(Input!$C$15="Yes", Input!$C$19-D509, -D509))</f>
        <v/>
      </c>
      <c r="F509" s="112">
        <f>F508*(1+Input!$C$13/100/12)+E509</f>
        <v/>
      </c>
      <c r="G509" s="112">
        <f>G508*(1+Input!$C$13/100/12)+IF(AND(A509&gt;Input!$C$9*12, Input!$C$15="Yes"), Input!$C$19, 0)</f>
        <v/>
      </c>
    </row>
    <row r="510">
      <c r="A510" s="111">
        <f>A509+1</f>
        <v/>
      </c>
      <c r="B510" s="111">
        <f>INT((A510-1)/12)+1</f>
        <v/>
      </c>
      <c r="C510" s="112">
        <f>IF(A510&lt;=Input!C9*12, Input!C19, 0)</f>
        <v/>
      </c>
      <c r="D510" s="112">
        <f>Input!C10*(1+Input!C11/100)^INT((A510-1)/12)</f>
        <v/>
      </c>
      <c r="E510" s="112">
        <f>IF(A510&lt;=Input!$C$9*12, Input!$C$19-D510, IF(Input!$C$15="Yes", Input!$C$19-D510, -D510))</f>
        <v/>
      </c>
      <c r="F510" s="112">
        <f>F509*(1+Input!$C$13/100/12)+E510</f>
        <v/>
      </c>
      <c r="G510" s="112">
        <f>G509*(1+Input!$C$13/100/12)+IF(AND(A510&gt;Input!$C$9*12, Input!$C$15="Yes"), Input!$C$19, 0)</f>
        <v/>
      </c>
    </row>
    <row r="511">
      <c r="A511" s="111">
        <f>A510+1</f>
        <v/>
      </c>
      <c r="B511" s="111">
        <f>INT((A511-1)/12)+1</f>
        <v/>
      </c>
      <c r="C511" s="112">
        <f>IF(A511&lt;=Input!C9*12, Input!C19, 0)</f>
        <v/>
      </c>
      <c r="D511" s="112">
        <f>Input!C10*(1+Input!C11/100)^INT((A511-1)/12)</f>
        <v/>
      </c>
      <c r="E511" s="112">
        <f>IF(A511&lt;=Input!$C$9*12, Input!$C$19-D511, IF(Input!$C$15="Yes", Input!$C$19-D511, -D511))</f>
        <v/>
      </c>
      <c r="F511" s="112">
        <f>F510*(1+Input!$C$13/100/12)+E511</f>
        <v/>
      </c>
      <c r="G511" s="112">
        <f>G510*(1+Input!$C$13/100/12)+IF(AND(A511&gt;Input!$C$9*12, Input!$C$15="Yes"), Input!$C$19, 0)</f>
        <v/>
      </c>
    </row>
    <row r="512">
      <c r="A512" s="111">
        <f>A511+1</f>
        <v/>
      </c>
      <c r="B512" s="111">
        <f>INT((A512-1)/12)+1</f>
        <v/>
      </c>
      <c r="C512" s="112">
        <f>IF(A512&lt;=Input!C9*12, Input!C19, 0)</f>
        <v/>
      </c>
      <c r="D512" s="112">
        <f>Input!C10*(1+Input!C11/100)^INT((A512-1)/12)</f>
        <v/>
      </c>
      <c r="E512" s="112">
        <f>IF(A512&lt;=Input!$C$9*12, Input!$C$19-D512, IF(Input!$C$15="Yes", Input!$C$19-D512, -D512))</f>
        <v/>
      </c>
      <c r="F512" s="112">
        <f>F511*(1+Input!$C$13/100/12)+E512</f>
        <v/>
      </c>
      <c r="G512" s="112">
        <f>G511*(1+Input!$C$13/100/12)+IF(AND(A512&gt;Input!$C$9*12, Input!$C$15="Yes"), Input!$C$19, 0)</f>
        <v/>
      </c>
    </row>
    <row r="513">
      <c r="A513" s="111">
        <f>A512+1</f>
        <v/>
      </c>
      <c r="B513" s="111">
        <f>INT((A513-1)/12)+1</f>
        <v/>
      </c>
      <c r="C513" s="112">
        <f>IF(A513&lt;=Input!C9*12, Input!C19, 0)</f>
        <v/>
      </c>
      <c r="D513" s="112">
        <f>Input!C10*(1+Input!C11/100)^INT((A513-1)/12)</f>
        <v/>
      </c>
      <c r="E513" s="112">
        <f>IF(A513&lt;=Input!$C$9*12, Input!$C$19-D513, IF(Input!$C$15="Yes", Input!$C$19-D513, -D513))</f>
        <v/>
      </c>
      <c r="F513" s="112">
        <f>F512*(1+Input!$C$13/100/12)+E513</f>
        <v/>
      </c>
      <c r="G513" s="112">
        <f>G512*(1+Input!$C$13/100/12)+IF(AND(A513&gt;Input!$C$9*12, Input!$C$15="Yes"), Input!$C$19, 0)</f>
        <v/>
      </c>
    </row>
    <row r="514">
      <c r="A514" s="111">
        <f>A513+1</f>
        <v/>
      </c>
      <c r="B514" s="111">
        <f>INT((A514-1)/12)+1</f>
        <v/>
      </c>
      <c r="C514" s="112">
        <f>IF(A514&lt;=Input!C9*12, Input!C19, 0)</f>
        <v/>
      </c>
      <c r="D514" s="112">
        <f>Input!C10*(1+Input!C11/100)^INT((A514-1)/12)</f>
        <v/>
      </c>
      <c r="E514" s="112">
        <f>IF(A514&lt;=Input!$C$9*12, Input!$C$19-D514, IF(Input!$C$15="Yes", Input!$C$19-D514, -D514))</f>
        <v/>
      </c>
      <c r="F514" s="112">
        <f>F513*(1+Input!$C$13/100/12)+E514</f>
        <v/>
      </c>
      <c r="G514" s="112">
        <f>G513*(1+Input!$C$13/100/12)+IF(AND(A514&gt;Input!$C$9*12, Input!$C$15="Yes"), Input!$C$19, 0)</f>
        <v/>
      </c>
    </row>
    <row r="515">
      <c r="A515" s="111">
        <f>A514+1</f>
        <v/>
      </c>
      <c r="B515" s="111">
        <f>INT((A515-1)/12)+1</f>
        <v/>
      </c>
      <c r="C515" s="112">
        <f>IF(A515&lt;=Input!C9*12, Input!C19, 0)</f>
        <v/>
      </c>
      <c r="D515" s="112">
        <f>Input!C10*(1+Input!C11/100)^INT((A515-1)/12)</f>
        <v/>
      </c>
      <c r="E515" s="112">
        <f>IF(A515&lt;=Input!$C$9*12, Input!$C$19-D515, IF(Input!$C$15="Yes", Input!$C$19-D515, -D515))</f>
        <v/>
      </c>
      <c r="F515" s="112">
        <f>F514*(1+Input!$C$13/100/12)+E515</f>
        <v/>
      </c>
      <c r="G515" s="112">
        <f>G514*(1+Input!$C$13/100/12)+IF(AND(A515&gt;Input!$C$9*12, Input!$C$15="Yes"), Input!$C$19, 0)</f>
        <v/>
      </c>
    </row>
    <row r="516">
      <c r="A516" s="111">
        <f>A515+1</f>
        <v/>
      </c>
      <c r="B516" s="111">
        <f>INT((A516-1)/12)+1</f>
        <v/>
      </c>
      <c r="C516" s="112">
        <f>IF(A516&lt;=Input!C9*12, Input!C19, 0)</f>
        <v/>
      </c>
      <c r="D516" s="112">
        <f>Input!C10*(1+Input!C11/100)^INT((A516-1)/12)</f>
        <v/>
      </c>
      <c r="E516" s="112">
        <f>IF(A516&lt;=Input!$C$9*12, Input!$C$19-D516, IF(Input!$C$15="Yes", Input!$C$19-D516, -D516))</f>
        <v/>
      </c>
      <c r="F516" s="112">
        <f>F515*(1+Input!$C$13/100/12)+E516</f>
        <v/>
      </c>
      <c r="G516" s="112">
        <f>G515*(1+Input!$C$13/100/12)+IF(AND(A516&gt;Input!$C$9*12, Input!$C$15="Yes"), Input!$C$19, 0)</f>
        <v/>
      </c>
    </row>
    <row r="517">
      <c r="A517" s="111">
        <f>A516+1</f>
        <v/>
      </c>
      <c r="B517" s="111">
        <f>INT((A517-1)/12)+1</f>
        <v/>
      </c>
      <c r="C517" s="112">
        <f>IF(A517&lt;=Input!C9*12, Input!C19, 0)</f>
        <v/>
      </c>
      <c r="D517" s="112">
        <f>Input!C10*(1+Input!C11/100)^INT((A517-1)/12)</f>
        <v/>
      </c>
      <c r="E517" s="112">
        <f>IF(A517&lt;=Input!$C$9*12, Input!$C$19-D517, IF(Input!$C$15="Yes", Input!$C$19-D517, -D517))</f>
        <v/>
      </c>
      <c r="F517" s="112">
        <f>F516*(1+Input!$C$13/100/12)+E517</f>
        <v/>
      </c>
      <c r="G517" s="112">
        <f>G516*(1+Input!$C$13/100/12)+IF(AND(A517&gt;Input!$C$9*12, Input!$C$15="Yes"), Input!$C$19, 0)</f>
        <v/>
      </c>
    </row>
    <row r="518">
      <c r="A518" s="111">
        <f>A517+1</f>
        <v/>
      </c>
      <c r="B518" s="111">
        <f>INT((A518-1)/12)+1</f>
        <v/>
      </c>
      <c r="C518" s="112">
        <f>IF(A518&lt;=Input!C9*12, Input!C19, 0)</f>
        <v/>
      </c>
      <c r="D518" s="112">
        <f>Input!C10*(1+Input!C11/100)^INT((A518-1)/12)</f>
        <v/>
      </c>
      <c r="E518" s="112">
        <f>IF(A518&lt;=Input!$C$9*12, Input!$C$19-D518, IF(Input!$C$15="Yes", Input!$C$19-D518, -D518))</f>
        <v/>
      </c>
      <c r="F518" s="112">
        <f>F517*(1+Input!$C$13/100/12)+E518</f>
        <v/>
      </c>
      <c r="G518" s="112">
        <f>G517*(1+Input!$C$13/100/12)+IF(AND(A518&gt;Input!$C$9*12, Input!$C$15="Yes"), Input!$C$19, 0)</f>
        <v/>
      </c>
    </row>
    <row r="519">
      <c r="A519" s="111">
        <f>A518+1</f>
        <v/>
      </c>
      <c r="B519" s="111">
        <f>INT((A519-1)/12)+1</f>
        <v/>
      </c>
      <c r="C519" s="112">
        <f>IF(A519&lt;=Input!C9*12, Input!C19, 0)</f>
        <v/>
      </c>
      <c r="D519" s="112">
        <f>Input!C10*(1+Input!C11/100)^INT((A519-1)/12)</f>
        <v/>
      </c>
      <c r="E519" s="112">
        <f>IF(A519&lt;=Input!$C$9*12, Input!$C$19-D519, IF(Input!$C$15="Yes", Input!$C$19-D519, -D519))</f>
        <v/>
      </c>
      <c r="F519" s="112">
        <f>F518*(1+Input!$C$13/100/12)+E519</f>
        <v/>
      </c>
      <c r="G519" s="112">
        <f>G518*(1+Input!$C$13/100/12)+IF(AND(A519&gt;Input!$C$9*12, Input!$C$15="Yes"), Input!$C$19, 0)</f>
        <v/>
      </c>
    </row>
    <row r="520">
      <c r="A520" s="111">
        <f>A519+1</f>
        <v/>
      </c>
      <c r="B520" s="111">
        <f>INT((A520-1)/12)+1</f>
        <v/>
      </c>
      <c r="C520" s="112">
        <f>IF(A520&lt;=Input!C9*12, Input!C19, 0)</f>
        <v/>
      </c>
      <c r="D520" s="112">
        <f>Input!C10*(1+Input!C11/100)^INT((A520-1)/12)</f>
        <v/>
      </c>
      <c r="E520" s="112">
        <f>IF(A520&lt;=Input!$C$9*12, Input!$C$19-D520, IF(Input!$C$15="Yes", Input!$C$19-D520, -D520))</f>
        <v/>
      </c>
      <c r="F520" s="112">
        <f>F519*(1+Input!$C$13/100/12)+E520</f>
        <v/>
      </c>
      <c r="G520" s="112">
        <f>G519*(1+Input!$C$13/100/12)+IF(AND(A520&gt;Input!$C$9*12, Input!$C$15="Yes"), Input!$C$19, 0)</f>
        <v/>
      </c>
    </row>
    <row r="521">
      <c r="A521" s="111">
        <f>A520+1</f>
        <v/>
      </c>
      <c r="B521" s="111">
        <f>INT((A521-1)/12)+1</f>
        <v/>
      </c>
      <c r="C521" s="112">
        <f>IF(A521&lt;=Input!C9*12, Input!C19, 0)</f>
        <v/>
      </c>
      <c r="D521" s="112">
        <f>Input!C10*(1+Input!C11/100)^INT((A521-1)/12)</f>
        <v/>
      </c>
      <c r="E521" s="112">
        <f>IF(A521&lt;=Input!$C$9*12, Input!$C$19-D521, IF(Input!$C$15="Yes", Input!$C$19-D521, -D521))</f>
        <v/>
      </c>
      <c r="F521" s="112">
        <f>F520*(1+Input!$C$13/100/12)+E521</f>
        <v/>
      </c>
      <c r="G521" s="112">
        <f>G520*(1+Input!$C$13/100/12)+IF(AND(A521&gt;Input!$C$9*12, Input!$C$15="Yes"), Input!$C$19, 0)</f>
        <v/>
      </c>
    </row>
    <row r="522">
      <c r="A522" s="111">
        <f>A521+1</f>
        <v/>
      </c>
      <c r="B522" s="111">
        <f>INT((A522-1)/12)+1</f>
        <v/>
      </c>
      <c r="C522" s="112">
        <f>IF(A522&lt;=Input!C9*12, Input!C19, 0)</f>
        <v/>
      </c>
      <c r="D522" s="112">
        <f>Input!C10*(1+Input!C11/100)^INT((A522-1)/12)</f>
        <v/>
      </c>
      <c r="E522" s="112">
        <f>IF(A522&lt;=Input!$C$9*12, Input!$C$19-D522, IF(Input!$C$15="Yes", Input!$C$19-D522, -D522))</f>
        <v/>
      </c>
      <c r="F522" s="112">
        <f>F521*(1+Input!$C$13/100/12)+E522</f>
        <v/>
      </c>
      <c r="G522" s="112">
        <f>G521*(1+Input!$C$13/100/12)+IF(AND(A522&gt;Input!$C$9*12, Input!$C$15="Yes"), Input!$C$19, 0)</f>
        <v/>
      </c>
    </row>
    <row r="523">
      <c r="A523" s="111">
        <f>A522+1</f>
        <v/>
      </c>
      <c r="B523" s="111">
        <f>INT((A523-1)/12)+1</f>
        <v/>
      </c>
      <c r="C523" s="112">
        <f>IF(A523&lt;=Input!C9*12, Input!C19, 0)</f>
        <v/>
      </c>
      <c r="D523" s="112">
        <f>Input!C10*(1+Input!C11/100)^INT((A523-1)/12)</f>
        <v/>
      </c>
      <c r="E523" s="112">
        <f>IF(A523&lt;=Input!$C$9*12, Input!$C$19-D523, IF(Input!$C$15="Yes", Input!$C$19-D523, -D523))</f>
        <v/>
      </c>
      <c r="F523" s="112">
        <f>F522*(1+Input!$C$13/100/12)+E523</f>
        <v/>
      </c>
      <c r="G523" s="112">
        <f>G522*(1+Input!$C$13/100/12)+IF(AND(A523&gt;Input!$C$9*12, Input!$C$15="Yes"), Input!$C$19, 0)</f>
        <v/>
      </c>
    </row>
    <row r="524">
      <c r="A524" s="111">
        <f>A523+1</f>
        <v/>
      </c>
      <c r="B524" s="111">
        <f>INT((A524-1)/12)+1</f>
        <v/>
      </c>
      <c r="C524" s="112">
        <f>IF(A524&lt;=Input!C9*12, Input!C19, 0)</f>
        <v/>
      </c>
      <c r="D524" s="112">
        <f>Input!C10*(1+Input!C11/100)^INT((A524-1)/12)</f>
        <v/>
      </c>
      <c r="E524" s="112">
        <f>IF(A524&lt;=Input!$C$9*12, Input!$C$19-D524, IF(Input!$C$15="Yes", Input!$C$19-D524, -D524))</f>
        <v/>
      </c>
      <c r="F524" s="112">
        <f>F523*(1+Input!$C$13/100/12)+E524</f>
        <v/>
      </c>
      <c r="G524" s="112">
        <f>G523*(1+Input!$C$13/100/12)+IF(AND(A524&gt;Input!$C$9*12, Input!$C$15="Yes"), Input!$C$19, 0)</f>
        <v/>
      </c>
    </row>
    <row r="525">
      <c r="A525" s="111">
        <f>A524+1</f>
        <v/>
      </c>
      <c r="B525" s="111">
        <f>INT((A525-1)/12)+1</f>
        <v/>
      </c>
      <c r="C525" s="112">
        <f>IF(A525&lt;=Input!C9*12, Input!C19, 0)</f>
        <v/>
      </c>
      <c r="D525" s="112">
        <f>Input!C10*(1+Input!C11/100)^INT((A525-1)/12)</f>
        <v/>
      </c>
      <c r="E525" s="112">
        <f>IF(A525&lt;=Input!$C$9*12, Input!$C$19-D525, IF(Input!$C$15="Yes", Input!$C$19-D525, -D525))</f>
        <v/>
      </c>
      <c r="F525" s="112">
        <f>F524*(1+Input!$C$13/100/12)+E525</f>
        <v/>
      </c>
      <c r="G525" s="112">
        <f>G524*(1+Input!$C$13/100/12)+IF(AND(A525&gt;Input!$C$9*12, Input!$C$15="Yes"), Input!$C$19, 0)</f>
        <v/>
      </c>
    </row>
    <row r="526">
      <c r="A526" s="111">
        <f>A525+1</f>
        <v/>
      </c>
      <c r="B526" s="111">
        <f>INT((A526-1)/12)+1</f>
        <v/>
      </c>
      <c r="C526" s="112">
        <f>IF(A526&lt;=Input!C9*12, Input!C19, 0)</f>
        <v/>
      </c>
      <c r="D526" s="112">
        <f>Input!C10*(1+Input!C11/100)^INT((A526-1)/12)</f>
        <v/>
      </c>
      <c r="E526" s="112">
        <f>IF(A526&lt;=Input!$C$9*12, Input!$C$19-D526, IF(Input!$C$15="Yes", Input!$C$19-D526, -D526))</f>
        <v/>
      </c>
      <c r="F526" s="112">
        <f>F525*(1+Input!$C$13/100/12)+E526</f>
        <v/>
      </c>
      <c r="G526" s="112">
        <f>G525*(1+Input!$C$13/100/12)+IF(AND(A526&gt;Input!$C$9*12, Input!$C$15="Yes"), Input!$C$19, 0)</f>
        <v/>
      </c>
    </row>
    <row r="527">
      <c r="A527" s="111">
        <f>A526+1</f>
        <v/>
      </c>
      <c r="B527" s="111">
        <f>INT((A527-1)/12)+1</f>
        <v/>
      </c>
      <c r="C527" s="112">
        <f>IF(A527&lt;=Input!C9*12, Input!C19, 0)</f>
        <v/>
      </c>
      <c r="D527" s="112">
        <f>Input!C10*(1+Input!C11/100)^INT((A527-1)/12)</f>
        <v/>
      </c>
      <c r="E527" s="112">
        <f>IF(A527&lt;=Input!$C$9*12, Input!$C$19-D527, IF(Input!$C$15="Yes", Input!$C$19-D527, -D527))</f>
        <v/>
      </c>
      <c r="F527" s="112">
        <f>F526*(1+Input!$C$13/100/12)+E527</f>
        <v/>
      </c>
      <c r="G527" s="112">
        <f>G526*(1+Input!$C$13/100/12)+IF(AND(A527&gt;Input!$C$9*12, Input!$C$15="Yes"), Input!$C$19, 0)</f>
        <v/>
      </c>
    </row>
    <row r="528">
      <c r="A528" s="111">
        <f>A527+1</f>
        <v/>
      </c>
      <c r="B528" s="111">
        <f>INT((A528-1)/12)+1</f>
        <v/>
      </c>
      <c r="C528" s="112">
        <f>IF(A528&lt;=Input!C9*12, Input!C19, 0)</f>
        <v/>
      </c>
      <c r="D528" s="112">
        <f>Input!C10*(1+Input!C11/100)^INT((A528-1)/12)</f>
        <v/>
      </c>
      <c r="E528" s="112">
        <f>IF(A528&lt;=Input!$C$9*12, Input!$C$19-D528, IF(Input!$C$15="Yes", Input!$C$19-D528, -D528))</f>
        <v/>
      </c>
      <c r="F528" s="112">
        <f>F527*(1+Input!$C$13/100/12)+E528</f>
        <v/>
      </c>
      <c r="G528" s="112">
        <f>G527*(1+Input!$C$13/100/12)+IF(AND(A528&gt;Input!$C$9*12, Input!$C$15="Yes"), Input!$C$19, 0)</f>
        <v/>
      </c>
    </row>
    <row r="529">
      <c r="A529" s="111">
        <f>A528+1</f>
        <v/>
      </c>
      <c r="B529" s="111">
        <f>INT((A529-1)/12)+1</f>
        <v/>
      </c>
      <c r="C529" s="112">
        <f>IF(A529&lt;=Input!C9*12, Input!C19, 0)</f>
        <v/>
      </c>
      <c r="D529" s="112">
        <f>Input!C10*(1+Input!C11/100)^INT((A529-1)/12)</f>
        <v/>
      </c>
      <c r="E529" s="112">
        <f>IF(A529&lt;=Input!$C$9*12, Input!$C$19-D529, IF(Input!$C$15="Yes", Input!$C$19-D529, -D529))</f>
        <v/>
      </c>
      <c r="F529" s="112">
        <f>F528*(1+Input!$C$13/100/12)+E529</f>
        <v/>
      </c>
      <c r="G529" s="112">
        <f>G528*(1+Input!$C$13/100/12)+IF(AND(A529&gt;Input!$C$9*12, Input!$C$15="Yes"), Input!$C$19, 0)</f>
        <v/>
      </c>
    </row>
    <row r="530">
      <c r="A530" s="111">
        <f>A529+1</f>
        <v/>
      </c>
      <c r="B530" s="111">
        <f>INT((A530-1)/12)+1</f>
        <v/>
      </c>
      <c r="C530" s="112">
        <f>IF(A530&lt;=Input!C9*12, Input!C19, 0)</f>
        <v/>
      </c>
      <c r="D530" s="112">
        <f>Input!C10*(1+Input!C11/100)^INT((A530-1)/12)</f>
        <v/>
      </c>
      <c r="E530" s="112">
        <f>IF(A530&lt;=Input!$C$9*12, Input!$C$19-D530, IF(Input!$C$15="Yes", Input!$C$19-D530, -D530))</f>
        <v/>
      </c>
      <c r="F530" s="112">
        <f>F529*(1+Input!$C$13/100/12)+E530</f>
        <v/>
      </c>
      <c r="G530" s="112">
        <f>G529*(1+Input!$C$13/100/12)+IF(AND(A530&gt;Input!$C$9*12, Input!$C$15="Yes"), Input!$C$19, 0)</f>
        <v/>
      </c>
    </row>
    <row r="531">
      <c r="A531" s="111">
        <f>A530+1</f>
        <v/>
      </c>
      <c r="B531" s="111">
        <f>INT((A531-1)/12)+1</f>
        <v/>
      </c>
      <c r="C531" s="112">
        <f>IF(A531&lt;=Input!C9*12, Input!C19, 0)</f>
        <v/>
      </c>
      <c r="D531" s="112">
        <f>Input!C10*(1+Input!C11/100)^INT((A531-1)/12)</f>
        <v/>
      </c>
      <c r="E531" s="112">
        <f>IF(A531&lt;=Input!$C$9*12, Input!$C$19-D531, IF(Input!$C$15="Yes", Input!$C$19-D531, -D531))</f>
        <v/>
      </c>
      <c r="F531" s="112">
        <f>F530*(1+Input!$C$13/100/12)+E531</f>
        <v/>
      </c>
      <c r="G531" s="112">
        <f>G530*(1+Input!$C$13/100/12)+IF(AND(A531&gt;Input!$C$9*12, Input!$C$15="Yes"), Input!$C$19, 0)</f>
        <v/>
      </c>
    </row>
    <row r="532">
      <c r="A532" s="111">
        <f>A531+1</f>
        <v/>
      </c>
      <c r="B532" s="111">
        <f>INT((A532-1)/12)+1</f>
        <v/>
      </c>
      <c r="C532" s="112">
        <f>IF(A532&lt;=Input!C9*12, Input!C19, 0)</f>
        <v/>
      </c>
      <c r="D532" s="112">
        <f>Input!C10*(1+Input!C11/100)^INT((A532-1)/12)</f>
        <v/>
      </c>
      <c r="E532" s="112">
        <f>IF(A532&lt;=Input!$C$9*12, Input!$C$19-D532, IF(Input!$C$15="Yes", Input!$C$19-D532, -D532))</f>
        <v/>
      </c>
      <c r="F532" s="112">
        <f>F531*(1+Input!$C$13/100/12)+E532</f>
        <v/>
      </c>
      <c r="G532" s="112">
        <f>G531*(1+Input!$C$13/100/12)+IF(AND(A532&gt;Input!$C$9*12, Input!$C$15="Yes"), Input!$C$19, 0)</f>
        <v/>
      </c>
    </row>
    <row r="533">
      <c r="A533" s="111">
        <f>A532+1</f>
        <v/>
      </c>
      <c r="B533" s="111">
        <f>INT((A533-1)/12)+1</f>
        <v/>
      </c>
      <c r="C533" s="112">
        <f>IF(A533&lt;=Input!C9*12, Input!C19, 0)</f>
        <v/>
      </c>
      <c r="D533" s="112">
        <f>Input!C10*(1+Input!C11/100)^INT((A533-1)/12)</f>
        <v/>
      </c>
      <c r="E533" s="112">
        <f>IF(A533&lt;=Input!$C$9*12, Input!$C$19-D533, IF(Input!$C$15="Yes", Input!$C$19-D533, -D533))</f>
        <v/>
      </c>
      <c r="F533" s="112">
        <f>F532*(1+Input!$C$13/100/12)+E533</f>
        <v/>
      </c>
      <c r="G533" s="112">
        <f>G532*(1+Input!$C$13/100/12)+IF(AND(A533&gt;Input!$C$9*12, Input!$C$15="Yes"), Input!$C$19, 0)</f>
        <v/>
      </c>
    </row>
    <row r="534">
      <c r="A534" s="111">
        <f>A533+1</f>
        <v/>
      </c>
      <c r="B534" s="111">
        <f>INT((A534-1)/12)+1</f>
        <v/>
      </c>
      <c r="C534" s="112">
        <f>IF(A534&lt;=Input!C9*12, Input!C19, 0)</f>
        <v/>
      </c>
      <c r="D534" s="112">
        <f>Input!C10*(1+Input!C11/100)^INT((A534-1)/12)</f>
        <v/>
      </c>
      <c r="E534" s="112">
        <f>IF(A534&lt;=Input!$C$9*12, Input!$C$19-D534, IF(Input!$C$15="Yes", Input!$C$19-D534, -D534))</f>
        <v/>
      </c>
      <c r="F534" s="112">
        <f>F533*(1+Input!$C$13/100/12)+E534</f>
        <v/>
      </c>
      <c r="G534" s="112">
        <f>G533*(1+Input!$C$13/100/12)+IF(AND(A534&gt;Input!$C$9*12, Input!$C$15="Yes"), Input!$C$19, 0)</f>
        <v/>
      </c>
    </row>
    <row r="535">
      <c r="A535" s="111">
        <f>A534+1</f>
        <v/>
      </c>
      <c r="B535" s="111">
        <f>INT((A535-1)/12)+1</f>
        <v/>
      </c>
      <c r="C535" s="112">
        <f>IF(A535&lt;=Input!C9*12, Input!C19, 0)</f>
        <v/>
      </c>
      <c r="D535" s="112">
        <f>Input!C10*(1+Input!C11/100)^INT((A535-1)/12)</f>
        <v/>
      </c>
      <c r="E535" s="112">
        <f>IF(A535&lt;=Input!$C$9*12, Input!$C$19-D535, IF(Input!$C$15="Yes", Input!$C$19-D535, -D535))</f>
        <v/>
      </c>
      <c r="F535" s="112">
        <f>F534*(1+Input!$C$13/100/12)+E535</f>
        <v/>
      </c>
      <c r="G535" s="112">
        <f>G534*(1+Input!$C$13/100/12)+IF(AND(A535&gt;Input!$C$9*12, Input!$C$15="Yes"), Input!$C$19, 0)</f>
        <v/>
      </c>
    </row>
    <row r="536">
      <c r="A536" s="111">
        <f>A535+1</f>
        <v/>
      </c>
      <c r="B536" s="111">
        <f>INT((A536-1)/12)+1</f>
        <v/>
      </c>
      <c r="C536" s="112">
        <f>IF(A536&lt;=Input!C9*12, Input!C19, 0)</f>
        <v/>
      </c>
      <c r="D536" s="112">
        <f>Input!C10*(1+Input!C11/100)^INT((A536-1)/12)</f>
        <v/>
      </c>
      <c r="E536" s="112">
        <f>IF(A536&lt;=Input!$C$9*12, Input!$C$19-D536, IF(Input!$C$15="Yes", Input!$C$19-D536, -D536))</f>
        <v/>
      </c>
      <c r="F536" s="112">
        <f>F535*(1+Input!$C$13/100/12)+E536</f>
        <v/>
      </c>
      <c r="G536" s="112">
        <f>G535*(1+Input!$C$13/100/12)+IF(AND(A536&gt;Input!$C$9*12, Input!$C$15="Yes"), Input!$C$19, 0)</f>
        <v/>
      </c>
    </row>
    <row r="537">
      <c r="A537" s="111">
        <f>A536+1</f>
        <v/>
      </c>
      <c r="B537" s="111">
        <f>INT((A537-1)/12)+1</f>
        <v/>
      </c>
      <c r="C537" s="112">
        <f>IF(A537&lt;=Input!C9*12, Input!C19, 0)</f>
        <v/>
      </c>
      <c r="D537" s="112">
        <f>Input!C10*(1+Input!C11/100)^INT((A537-1)/12)</f>
        <v/>
      </c>
      <c r="E537" s="112">
        <f>IF(A537&lt;=Input!$C$9*12, Input!$C$19-D537, IF(Input!$C$15="Yes", Input!$C$19-D537, -D537))</f>
        <v/>
      </c>
      <c r="F537" s="112">
        <f>F536*(1+Input!$C$13/100/12)+E537</f>
        <v/>
      </c>
      <c r="G537" s="112">
        <f>G536*(1+Input!$C$13/100/12)+IF(AND(A537&gt;Input!$C$9*12, Input!$C$15="Yes"), Input!$C$19, 0)</f>
        <v/>
      </c>
    </row>
    <row r="538">
      <c r="A538" s="111">
        <f>A537+1</f>
        <v/>
      </c>
      <c r="B538" s="111">
        <f>INT((A538-1)/12)+1</f>
        <v/>
      </c>
      <c r="C538" s="112">
        <f>IF(A538&lt;=Input!C9*12, Input!C19, 0)</f>
        <v/>
      </c>
      <c r="D538" s="112">
        <f>Input!C10*(1+Input!C11/100)^INT((A538-1)/12)</f>
        <v/>
      </c>
      <c r="E538" s="112">
        <f>IF(A538&lt;=Input!$C$9*12, Input!$C$19-D538, IF(Input!$C$15="Yes", Input!$C$19-D538, -D538))</f>
        <v/>
      </c>
      <c r="F538" s="112">
        <f>F537*(1+Input!$C$13/100/12)+E538</f>
        <v/>
      </c>
      <c r="G538" s="112">
        <f>G537*(1+Input!$C$13/100/12)+IF(AND(A538&gt;Input!$C$9*12, Input!$C$15="Yes"), Input!$C$19, 0)</f>
        <v/>
      </c>
    </row>
    <row r="539">
      <c r="A539" s="111">
        <f>A538+1</f>
        <v/>
      </c>
      <c r="B539" s="111">
        <f>INT((A539-1)/12)+1</f>
        <v/>
      </c>
      <c r="C539" s="112">
        <f>IF(A539&lt;=Input!C9*12, Input!C19, 0)</f>
        <v/>
      </c>
      <c r="D539" s="112">
        <f>Input!C10*(1+Input!C11/100)^INT((A539-1)/12)</f>
        <v/>
      </c>
      <c r="E539" s="112">
        <f>IF(A539&lt;=Input!$C$9*12, Input!$C$19-D539, IF(Input!$C$15="Yes", Input!$C$19-D539, -D539))</f>
        <v/>
      </c>
      <c r="F539" s="112">
        <f>F538*(1+Input!$C$13/100/12)+E539</f>
        <v/>
      </c>
      <c r="G539" s="112">
        <f>G538*(1+Input!$C$13/100/12)+IF(AND(A539&gt;Input!$C$9*12, Input!$C$15="Yes"), Input!$C$19, 0)</f>
        <v/>
      </c>
    </row>
    <row r="540">
      <c r="A540" s="111">
        <f>A539+1</f>
        <v/>
      </c>
      <c r="B540" s="111">
        <f>INT((A540-1)/12)+1</f>
        <v/>
      </c>
      <c r="C540" s="112">
        <f>IF(A540&lt;=Input!C9*12, Input!C19, 0)</f>
        <v/>
      </c>
      <c r="D540" s="112">
        <f>Input!C10*(1+Input!C11/100)^INT((A540-1)/12)</f>
        <v/>
      </c>
      <c r="E540" s="112">
        <f>IF(A540&lt;=Input!$C$9*12, Input!$C$19-D540, IF(Input!$C$15="Yes", Input!$C$19-D540, -D540))</f>
        <v/>
      </c>
      <c r="F540" s="112">
        <f>F539*(1+Input!$C$13/100/12)+E540</f>
        <v/>
      </c>
      <c r="G540" s="112">
        <f>G539*(1+Input!$C$13/100/12)+IF(AND(A540&gt;Input!$C$9*12, Input!$C$15="Yes"), Input!$C$19, 0)</f>
        <v/>
      </c>
    </row>
    <row r="541">
      <c r="A541" s="111">
        <f>A540+1</f>
        <v/>
      </c>
      <c r="B541" s="111">
        <f>INT((A541-1)/12)+1</f>
        <v/>
      </c>
      <c r="C541" s="112">
        <f>IF(A541&lt;=Input!C9*12, Input!C19, 0)</f>
        <v/>
      </c>
      <c r="D541" s="112">
        <f>Input!C10*(1+Input!C11/100)^INT((A541-1)/12)</f>
        <v/>
      </c>
      <c r="E541" s="112">
        <f>IF(A541&lt;=Input!$C$9*12, Input!$C$19-D541, IF(Input!$C$15="Yes", Input!$C$19-D541, -D541))</f>
        <v/>
      </c>
      <c r="F541" s="112">
        <f>F540*(1+Input!$C$13/100/12)+E541</f>
        <v/>
      </c>
      <c r="G541" s="112">
        <f>G540*(1+Input!$C$13/100/12)+IF(AND(A541&gt;Input!$C$9*12, Input!$C$15="Yes"), Input!$C$19, 0)</f>
        <v/>
      </c>
    </row>
    <row r="542">
      <c r="A542" s="111">
        <f>A541+1</f>
        <v/>
      </c>
      <c r="B542" s="111">
        <f>INT((A542-1)/12)+1</f>
        <v/>
      </c>
      <c r="C542" s="112">
        <f>IF(A542&lt;=Input!C9*12, Input!C19, 0)</f>
        <v/>
      </c>
      <c r="D542" s="112">
        <f>Input!C10*(1+Input!C11/100)^INT((A542-1)/12)</f>
        <v/>
      </c>
      <c r="E542" s="112">
        <f>IF(A542&lt;=Input!$C$9*12, Input!$C$19-D542, IF(Input!$C$15="Yes", Input!$C$19-D542, -D542))</f>
        <v/>
      </c>
      <c r="F542" s="112">
        <f>F541*(1+Input!$C$13/100/12)+E542</f>
        <v/>
      </c>
      <c r="G542" s="112">
        <f>G541*(1+Input!$C$13/100/12)+IF(AND(A542&gt;Input!$C$9*12, Input!$C$15="Yes"), Input!$C$19, 0)</f>
        <v/>
      </c>
    </row>
    <row r="543">
      <c r="A543" s="111">
        <f>A542+1</f>
        <v/>
      </c>
      <c r="B543" s="111">
        <f>INT((A543-1)/12)+1</f>
        <v/>
      </c>
      <c r="C543" s="112">
        <f>IF(A543&lt;=Input!C9*12, Input!C19, 0)</f>
        <v/>
      </c>
      <c r="D543" s="112">
        <f>Input!C10*(1+Input!C11/100)^INT((A543-1)/12)</f>
        <v/>
      </c>
      <c r="E543" s="112">
        <f>IF(A543&lt;=Input!$C$9*12, Input!$C$19-D543, IF(Input!$C$15="Yes", Input!$C$19-D543, -D543))</f>
        <v/>
      </c>
      <c r="F543" s="112">
        <f>F542*(1+Input!$C$13/100/12)+E543</f>
        <v/>
      </c>
      <c r="G543" s="112">
        <f>G542*(1+Input!$C$13/100/12)+IF(AND(A543&gt;Input!$C$9*12, Input!$C$15="Yes"), Input!$C$19, 0)</f>
        <v/>
      </c>
    </row>
    <row r="544">
      <c r="A544" s="111">
        <f>A543+1</f>
        <v/>
      </c>
      <c r="B544" s="111">
        <f>INT((A544-1)/12)+1</f>
        <v/>
      </c>
      <c r="C544" s="112">
        <f>IF(A544&lt;=Input!C9*12, Input!C19, 0)</f>
        <v/>
      </c>
      <c r="D544" s="112">
        <f>Input!C10*(1+Input!C11/100)^INT((A544-1)/12)</f>
        <v/>
      </c>
      <c r="E544" s="112">
        <f>IF(A544&lt;=Input!$C$9*12, Input!$C$19-D544, IF(Input!$C$15="Yes", Input!$C$19-D544, -D544))</f>
        <v/>
      </c>
      <c r="F544" s="112">
        <f>F543*(1+Input!$C$13/100/12)+E544</f>
        <v/>
      </c>
      <c r="G544" s="112">
        <f>G543*(1+Input!$C$13/100/12)+IF(AND(A544&gt;Input!$C$9*12, Input!$C$15="Yes"), Input!$C$19, 0)</f>
        <v/>
      </c>
    </row>
    <row r="545">
      <c r="A545" s="111">
        <f>A544+1</f>
        <v/>
      </c>
      <c r="B545" s="111">
        <f>INT((A545-1)/12)+1</f>
        <v/>
      </c>
      <c r="C545" s="112">
        <f>IF(A545&lt;=Input!C9*12, Input!C19, 0)</f>
        <v/>
      </c>
      <c r="D545" s="112">
        <f>Input!C10*(1+Input!C11/100)^INT((A545-1)/12)</f>
        <v/>
      </c>
      <c r="E545" s="112">
        <f>IF(A545&lt;=Input!$C$9*12, Input!$C$19-D545, IF(Input!$C$15="Yes", Input!$C$19-D545, -D545))</f>
        <v/>
      </c>
      <c r="F545" s="112">
        <f>F544*(1+Input!$C$13/100/12)+E545</f>
        <v/>
      </c>
      <c r="G545" s="112">
        <f>G544*(1+Input!$C$13/100/12)+IF(AND(A545&gt;Input!$C$9*12, Input!$C$15="Yes"), Input!$C$19, 0)</f>
        <v/>
      </c>
    </row>
    <row r="546">
      <c r="A546" s="111">
        <f>A545+1</f>
        <v/>
      </c>
      <c r="B546" s="111">
        <f>INT((A546-1)/12)+1</f>
        <v/>
      </c>
      <c r="C546" s="112">
        <f>IF(A546&lt;=Input!C9*12, Input!C19, 0)</f>
        <v/>
      </c>
      <c r="D546" s="112">
        <f>Input!C10*(1+Input!C11/100)^INT((A546-1)/12)</f>
        <v/>
      </c>
      <c r="E546" s="112">
        <f>IF(A546&lt;=Input!$C$9*12, Input!$C$19-D546, IF(Input!$C$15="Yes", Input!$C$19-D546, -D546))</f>
        <v/>
      </c>
      <c r="F546" s="112">
        <f>F545*(1+Input!$C$13/100/12)+E546</f>
        <v/>
      </c>
      <c r="G546" s="112">
        <f>G545*(1+Input!$C$13/100/12)+IF(AND(A546&gt;Input!$C$9*12, Input!$C$15="Yes"), Input!$C$19, 0)</f>
        <v/>
      </c>
    </row>
    <row r="547">
      <c r="A547" s="111">
        <f>A546+1</f>
        <v/>
      </c>
      <c r="B547" s="111">
        <f>INT((A547-1)/12)+1</f>
        <v/>
      </c>
      <c r="C547" s="112">
        <f>IF(A547&lt;=Input!C9*12, Input!C19, 0)</f>
        <v/>
      </c>
      <c r="D547" s="112">
        <f>Input!C10*(1+Input!C11/100)^INT((A547-1)/12)</f>
        <v/>
      </c>
      <c r="E547" s="112">
        <f>IF(A547&lt;=Input!$C$9*12, Input!$C$19-D547, IF(Input!$C$15="Yes", Input!$C$19-D547, -D547))</f>
        <v/>
      </c>
      <c r="F547" s="112">
        <f>F546*(1+Input!$C$13/100/12)+E547</f>
        <v/>
      </c>
      <c r="G547" s="112">
        <f>G546*(1+Input!$C$13/100/12)+IF(AND(A547&gt;Input!$C$9*12, Input!$C$15="Yes"), Input!$C$19, 0)</f>
        <v/>
      </c>
    </row>
    <row r="548">
      <c r="A548" s="111">
        <f>A547+1</f>
        <v/>
      </c>
      <c r="B548" s="111">
        <f>INT((A548-1)/12)+1</f>
        <v/>
      </c>
      <c r="C548" s="112">
        <f>IF(A548&lt;=Input!C9*12, Input!C19, 0)</f>
        <v/>
      </c>
      <c r="D548" s="112">
        <f>Input!C10*(1+Input!C11/100)^INT((A548-1)/12)</f>
        <v/>
      </c>
      <c r="E548" s="112">
        <f>IF(A548&lt;=Input!$C$9*12, Input!$C$19-D548, IF(Input!$C$15="Yes", Input!$C$19-D548, -D548))</f>
        <v/>
      </c>
      <c r="F548" s="112">
        <f>F547*(1+Input!$C$13/100/12)+E548</f>
        <v/>
      </c>
      <c r="G548" s="112">
        <f>G547*(1+Input!$C$13/100/12)+IF(AND(A548&gt;Input!$C$9*12, Input!$C$15="Yes"), Input!$C$19, 0)</f>
        <v/>
      </c>
    </row>
    <row r="549">
      <c r="A549" s="111">
        <f>A548+1</f>
        <v/>
      </c>
      <c r="B549" s="111">
        <f>INT((A549-1)/12)+1</f>
        <v/>
      </c>
      <c r="C549" s="112">
        <f>IF(A549&lt;=Input!C9*12, Input!C19, 0)</f>
        <v/>
      </c>
      <c r="D549" s="112">
        <f>Input!C10*(1+Input!C11/100)^INT((A549-1)/12)</f>
        <v/>
      </c>
      <c r="E549" s="112">
        <f>IF(A549&lt;=Input!$C$9*12, Input!$C$19-D549, IF(Input!$C$15="Yes", Input!$C$19-D549, -D549))</f>
        <v/>
      </c>
      <c r="F549" s="112">
        <f>F548*(1+Input!$C$13/100/12)+E549</f>
        <v/>
      </c>
      <c r="G549" s="112">
        <f>G548*(1+Input!$C$13/100/12)+IF(AND(A549&gt;Input!$C$9*12, Input!$C$15="Yes"), Input!$C$19, 0)</f>
        <v/>
      </c>
    </row>
    <row r="550">
      <c r="A550" s="111">
        <f>A549+1</f>
        <v/>
      </c>
      <c r="B550" s="111">
        <f>INT((A550-1)/12)+1</f>
        <v/>
      </c>
      <c r="C550" s="112">
        <f>IF(A550&lt;=Input!C9*12, Input!C19, 0)</f>
        <v/>
      </c>
      <c r="D550" s="112">
        <f>Input!C10*(1+Input!C11/100)^INT((A550-1)/12)</f>
        <v/>
      </c>
      <c r="E550" s="112">
        <f>IF(A550&lt;=Input!$C$9*12, Input!$C$19-D550, IF(Input!$C$15="Yes", Input!$C$19-D550, -D550))</f>
        <v/>
      </c>
      <c r="F550" s="112">
        <f>F549*(1+Input!$C$13/100/12)+E550</f>
        <v/>
      </c>
      <c r="G550" s="112">
        <f>G549*(1+Input!$C$13/100/12)+IF(AND(A550&gt;Input!$C$9*12, Input!$C$15="Yes"), Input!$C$19, 0)</f>
        <v/>
      </c>
    </row>
    <row r="551">
      <c r="A551" s="111">
        <f>A550+1</f>
        <v/>
      </c>
      <c r="B551" s="111">
        <f>INT((A551-1)/12)+1</f>
        <v/>
      </c>
      <c r="C551" s="112">
        <f>IF(A551&lt;=Input!C9*12, Input!C19, 0)</f>
        <v/>
      </c>
      <c r="D551" s="112">
        <f>Input!C10*(1+Input!C11/100)^INT((A551-1)/12)</f>
        <v/>
      </c>
      <c r="E551" s="112">
        <f>IF(A551&lt;=Input!$C$9*12, Input!$C$19-D551, IF(Input!$C$15="Yes", Input!$C$19-D551, -D551))</f>
        <v/>
      </c>
      <c r="F551" s="112">
        <f>F550*(1+Input!$C$13/100/12)+E551</f>
        <v/>
      </c>
      <c r="G551" s="112">
        <f>G550*(1+Input!$C$13/100/12)+IF(AND(A551&gt;Input!$C$9*12, Input!$C$15="Yes"), Input!$C$19, 0)</f>
        <v/>
      </c>
    </row>
    <row r="552">
      <c r="A552" s="111">
        <f>A551+1</f>
        <v/>
      </c>
      <c r="B552" s="111">
        <f>INT((A552-1)/12)+1</f>
        <v/>
      </c>
      <c r="C552" s="112">
        <f>IF(A552&lt;=Input!C9*12, Input!C19, 0)</f>
        <v/>
      </c>
      <c r="D552" s="112">
        <f>Input!C10*(1+Input!C11/100)^INT((A552-1)/12)</f>
        <v/>
      </c>
      <c r="E552" s="112">
        <f>IF(A552&lt;=Input!$C$9*12, Input!$C$19-D552, IF(Input!$C$15="Yes", Input!$C$19-D552, -D552))</f>
        <v/>
      </c>
      <c r="F552" s="112">
        <f>F551*(1+Input!$C$13/100/12)+E552</f>
        <v/>
      </c>
      <c r="G552" s="112">
        <f>G551*(1+Input!$C$13/100/12)+IF(AND(A552&gt;Input!$C$9*12, Input!$C$15="Yes"), Input!$C$19, 0)</f>
        <v/>
      </c>
    </row>
    <row r="553">
      <c r="A553" s="111">
        <f>A552+1</f>
        <v/>
      </c>
      <c r="B553" s="111">
        <f>INT((A553-1)/12)+1</f>
        <v/>
      </c>
      <c r="C553" s="112">
        <f>IF(A553&lt;=Input!C9*12, Input!C19, 0)</f>
        <v/>
      </c>
      <c r="D553" s="112">
        <f>Input!C10*(1+Input!C11/100)^INT((A553-1)/12)</f>
        <v/>
      </c>
      <c r="E553" s="112">
        <f>IF(A553&lt;=Input!$C$9*12, Input!$C$19-D553, IF(Input!$C$15="Yes", Input!$C$19-D553, -D553))</f>
        <v/>
      </c>
      <c r="F553" s="112">
        <f>F552*(1+Input!$C$13/100/12)+E553</f>
        <v/>
      </c>
      <c r="G553" s="112">
        <f>G552*(1+Input!$C$13/100/12)+IF(AND(A553&gt;Input!$C$9*12, Input!$C$15="Yes"), Input!$C$19, 0)</f>
        <v/>
      </c>
    </row>
    <row r="554">
      <c r="A554" s="111">
        <f>A553+1</f>
        <v/>
      </c>
      <c r="B554" s="111">
        <f>INT((A554-1)/12)+1</f>
        <v/>
      </c>
      <c r="C554" s="112">
        <f>IF(A554&lt;=Input!C9*12, Input!C19, 0)</f>
        <v/>
      </c>
      <c r="D554" s="112">
        <f>Input!C10*(1+Input!C11/100)^INT((A554-1)/12)</f>
        <v/>
      </c>
      <c r="E554" s="112">
        <f>IF(A554&lt;=Input!$C$9*12, Input!$C$19-D554, IF(Input!$C$15="Yes", Input!$C$19-D554, -D554))</f>
        <v/>
      </c>
      <c r="F554" s="112">
        <f>F553*(1+Input!$C$13/100/12)+E554</f>
        <v/>
      </c>
      <c r="G554" s="112">
        <f>G553*(1+Input!$C$13/100/12)+IF(AND(A554&gt;Input!$C$9*12, Input!$C$15="Yes"), Input!$C$19, 0)</f>
        <v/>
      </c>
    </row>
    <row r="555">
      <c r="A555" s="111">
        <f>A554+1</f>
        <v/>
      </c>
      <c r="B555" s="111">
        <f>INT((A555-1)/12)+1</f>
        <v/>
      </c>
      <c r="C555" s="112">
        <f>IF(A555&lt;=Input!C9*12, Input!C19, 0)</f>
        <v/>
      </c>
      <c r="D555" s="112">
        <f>Input!C10*(1+Input!C11/100)^INT((A555-1)/12)</f>
        <v/>
      </c>
      <c r="E555" s="112">
        <f>IF(A555&lt;=Input!$C$9*12, Input!$C$19-D555, IF(Input!$C$15="Yes", Input!$C$19-D555, -D555))</f>
        <v/>
      </c>
      <c r="F555" s="112">
        <f>F554*(1+Input!$C$13/100/12)+E555</f>
        <v/>
      </c>
      <c r="G555" s="112">
        <f>G554*(1+Input!$C$13/100/12)+IF(AND(A555&gt;Input!$C$9*12, Input!$C$15="Yes"), Input!$C$19, 0)</f>
        <v/>
      </c>
    </row>
    <row r="556">
      <c r="A556" s="111">
        <f>A555+1</f>
        <v/>
      </c>
      <c r="B556" s="111">
        <f>INT((A556-1)/12)+1</f>
        <v/>
      </c>
      <c r="C556" s="112">
        <f>IF(A556&lt;=Input!C9*12, Input!C19, 0)</f>
        <v/>
      </c>
      <c r="D556" s="112">
        <f>Input!C10*(1+Input!C11/100)^INT((A556-1)/12)</f>
        <v/>
      </c>
      <c r="E556" s="112">
        <f>IF(A556&lt;=Input!$C$9*12, Input!$C$19-D556, IF(Input!$C$15="Yes", Input!$C$19-D556, -D556))</f>
        <v/>
      </c>
      <c r="F556" s="112">
        <f>F555*(1+Input!$C$13/100/12)+E556</f>
        <v/>
      </c>
      <c r="G556" s="112">
        <f>G555*(1+Input!$C$13/100/12)+IF(AND(A556&gt;Input!$C$9*12, Input!$C$15="Yes"), Input!$C$19, 0)</f>
        <v/>
      </c>
    </row>
    <row r="557">
      <c r="A557" s="111">
        <f>A556+1</f>
        <v/>
      </c>
      <c r="B557" s="111">
        <f>INT((A557-1)/12)+1</f>
        <v/>
      </c>
      <c r="C557" s="112">
        <f>IF(A557&lt;=Input!C9*12, Input!C19, 0)</f>
        <v/>
      </c>
      <c r="D557" s="112">
        <f>Input!C10*(1+Input!C11/100)^INT((A557-1)/12)</f>
        <v/>
      </c>
      <c r="E557" s="112">
        <f>IF(A557&lt;=Input!$C$9*12, Input!$C$19-D557, IF(Input!$C$15="Yes", Input!$C$19-D557, -D557))</f>
        <v/>
      </c>
      <c r="F557" s="112">
        <f>F556*(1+Input!$C$13/100/12)+E557</f>
        <v/>
      </c>
      <c r="G557" s="112">
        <f>G556*(1+Input!$C$13/100/12)+IF(AND(A557&gt;Input!$C$9*12, Input!$C$15="Yes"), Input!$C$19, 0)</f>
        <v/>
      </c>
    </row>
    <row r="558">
      <c r="A558" s="111">
        <f>A557+1</f>
        <v/>
      </c>
      <c r="B558" s="111">
        <f>INT((A558-1)/12)+1</f>
        <v/>
      </c>
      <c r="C558" s="112">
        <f>IF(A558&lt;=Input!C9*12, Input!C19, 0)</f>
        <v/>
      </c>
      <c r="D558" s="112">
        <f>Input!C10*(1+Input!C11/100)^INT((A558-1)/12)</f>
        <v/>
      </c>
      <c r="E558" s="112">
        <f>IF(A558&lt;=Input!$C$9*12, Input!$C$19-D558, IF(Input!$C$15="Yes", Input!$C$19-D558, -D558))</f>
        <v/>
      </c>
      <c r="F558" s="112">
        <f>F557*(1+Input!$C$13/100/12)+E558</f>
        <v/>
      </c>
      <c r="G558" s="112">
        <f>G557*(1+Input!$C$13/100/12)+IF(AND(A558&gt;Input!$C$9*12, Input!$C$15="Yes"), Input!$C$19, 0)</f>
        <v/>
      </c>
    </row>
    <row r="559">
      <c r="A559" s="111">
        <f>A558+1</f>
        <v/>
      </c>
      <c r="B559" s="111">
        <f>INT((A559-1)/12)+1</f>
        <v/>
      </c>
      <c r="C559" s="112">
        <f>IF(A559&lt;=Input!C9*12, Input!C19, 0)</f>
        <v/>
      </c>
      <c r="D559" s="112">
        <f>Input!C10*(1+Input!C11/100)^INT((A559-1)/12)</f>
        <v/>
      </c>
      <c r="E559" s="112">
        <f>IF(A559&lt;=Input!$C$9*12, Input!$C$19-D559, IF(Input!$C$15="Yes", Input!$C$19-D559, -D559))</f>
        <v/>
      </c>
      <c r="F559" s="112">
        <f>F558*(1+Input!$C$13/100/12)+E559</f>
        <v/>
      </c>
      <c r="G559" s="112">
        <f>G558*(1+Input!$C$13/100/12)+IF(AND(A559&gt;Input!$C$9*12, Input!$C$15="Yes"), Input!$C$19, 0)</f>
        <v/>
      </c>
    </row>
    <row r="560">
      <c r="A560" s="111">
        <f>A559+1</f>
        <v/>
      </c>
      <c r="B560" s="111">
        <f>INT((A560-1)/12)+1</f>
        <v/>
      </c>
      <c r="C560" s="112">
        <f>IF(A560&lt;=Input!C9*12, Input!C19, 0)</f>
        <v/>
      </c>
      <c r="D560" s="112">
        <f>Input!C10*(1+Input!C11/100)^INT((A560-1)/12)</f>
        <v/>
      </c>
      <c r="E560" s="112">
        <f>IF(A560&lt;=Input!$C$9*12, Input!$C$19-D560, IF(Input!$C$15="Yes", Input!$C$19-D560, -D560))</f>
        <v/>
      </c>
      <c r="F560" s="112">
        <f>F559*(1+Input!$C$13/100/12)+E560</f>
        <v/>
      </c>
      <c r="G560" s="112">
        <f>G559*(1+Input!$C$13/100/12)+IF(AND(A560&gt;Input!$C$9*12, Input!$C$15="Yes"), Input!$C$19, 0)</f>
        <v/>
      </c>
    </row>
    <row r="561">
      <c r="A561" s="111">
        <f>A560+1</f>
        <v/>
      </c>
      <c r="B561" s="111">
        <f>INT((A561-1)/12)+1</f>
        <v/>
      </c>
      <c r="C561" s="112">
        <f>IF(A561&lt;=Input!C9*12, Input!C19, 0)</f>
        <v/>
      </c>
      <c r="D561" s="112">
        <f>Input!C10*(1+Input!C11/100)^INT((A561-1)/12)</f>
        <v/>
      </c>
      <c r="E561" s="112">
        <f>IF(A561&lt;=Input!$C$9*12, Input!$C$19-D561, IF(Input!$C$15="Yes", Input!$C$19-D561, -D561))</f>
        <v/>
      </c>
      <c r="F561" s="112">
        <f>F560*(1+Input!$C$13/100/12)+E561</f>
        <v/>
      </c>
      <c r="G561" s="112">
        <f>G560*(1+Input!$C$13/100/12)+IF(AND(A561&gt;Input!$C$9*12, Input!$C$15="Yes"), Input!$C$19, 0)</f>
        <v/>
      </c>
    </row>
    <row r="562">
      <c r="A562" s="111">
        <f>A561+1</f>
        <v/>
      </c>
      <c r="B562" s="111">
        <f>INT((A562-1)/12)+1</f>
        <v/>
      </c>
      <c r="C562" s="112">
        <f>IF(A562&lt;=Input!C9*12, Input!C19, 0)</f>
        <v/>
      </c>
      <c r="D562" s="112">
        <f>Input!C10*(1+Input!C11/100)^INT((A562-1)/12)</f>
        <v/>
      </c>
      <c r="E562" s="112">
        <f>IF(A562&lt;=Input!$C$9*12, Input!$C$19-D562, IF(Input!$C$15="Yes", Input!$C$19-D562, -D562))</f>
        <v/>
      </c>
      <c r="F562" s="112">
        <f>F561*(1+Input!$C$13/100/12)+E562</f>
        <v/>
      </c>
      <c r="G562" s="112">
        <f>G561*(1+Input!$C$13/100/12)+IF(AND(A562&gt;Input!$C$9*12, Input!$C$15="Yes"), Input!$C$19, 0)</f>
        <v/>
      </c>
    </row>
    <row r="563">
      <c r="A563" s="111">
        <f>A562+1</f>
        <v/>
      </c>
      <c r="B563" s="111">
        <f>INT((A563-1)/12)+1</f>
        <v/>
      </c>
      <c r="C563" s="112">
        <f>IF(A563&lt;=Input!C9*12, Input!C19, 0)</f>
        <v/>
      </c>
      <c r="D563" s="112">
        <f>Input!C10*(1+Input!C11/100)^INT((A563-1)/12)</f>
        <v/>
      </c>
      <c r="E563" s="112">
        <f>IF(A563&lt;=Input!$C$9*12, Input!$C$19-D563, IF(Input!$C$15="Yes", Input!$C$19-D563, -D563))</f>
        <v/>
      </c>
      <c r="F563" s="112">
        <f>F562*(1+Input!$C$13/100/12)+E563</f>
        <v/>
      </c>
      <c r="G563" s="112">
        <f>G562*(1+Input!$C$13/100/12)+IF(AND(A563&gt;Input!$C$9*12, Input!$C$15="Yes"), Input!$C$19, 0)</f>
        <v/>
      </c>
    </row>
    <row r="564">
      <c r="A564" s="111">
        <f>A563+1</f>
        <v/>
      </c>
      <c r="B564" s="111">
        <f>INT((A564-1)/12)+1</f>
        <v/>
      </c>
      <c r="C564" s="112">
        <f>IF(A564&lt;=Input!C9*12, Input!C19, 0)</f>
        <v/>
      </c>
      <c r="D564" s="112">
        <f>Input!C10*(1+Input!C11/100)^INT((A564-1)/12)</f>
        <v/>
      </c>
      <c r="E564" s="112">
        <f>IF(A564&lt;=Input!$C$9*12, Input!$C$19-D564, IF(Input!$C$15="Yes", Input!$C$19-D564, -D564))</f>
        <v/>
      </c>
      <c r="F564" s="112">
        <f>F563*(1+Input!$C$13/100/12)+E564</f>
        <v/>
      </c>
      <c r="G564" s="112">
        <f>G563*(1+Input!$C$13/100/12)+IF(AND(A564&gt;Input!$C$9*12, Input!$C$15="Yes"), Input!$C$19, 0)</f>
        <v/>
      </c>
    </row>
    <row r="565">
      <c r="A565" s="111">
        <f>A564+1</f>
        <v/>
      </c>
      <c r="B565" s="111">
        <f>INT((A565-1)/12)+1</f>
        <v/>
      </c>
      <c r="C565" s="112">
        <f>IF(A565&lt;=Input!C9*12, Input!C19, 0)</f>
        <v/>
      </c>
      <c r="D565" s="112">
        <f>Input!C10*(1+Input!C11/100)^INT((A565-1)/12)</f>
        <v/>
      </c>
      <c r="E565" s="112">
        <f>IF(A565&lt;=Input!$C$9*12, Input!$C$19-D565, IF(Input!$C$15="Yes", Input!$C$19-D565, -D565))</f>
        <v/>
      </c>
      <c r="F565" s="112">
        <f>F564*(1+Input!$C$13/100/12)+E565</f>
        <v/>
      </c>
      <c r="G565" s="112">
        <f>G564*(1+Input!$C$13/100/12)+IF(AND(A565&gt;Input!$C$9*12, Input!$C$15="Yes"), Input!$C$19, 0)</f>
        <v/>
      </c>
    </row>
    <row r="566">
      <c r="A566" s="111">
        <f>A565+1</f>
        <v/>
      </c>
      <c r="B566" s="111">
        <f>INT((A566-1)/12)+1</f>
        <v/>
      </c>
      <c r="C566" s="112">
        <f>IF(A566&lt;=Input!C9*12, Input!C19, 0)</f>
        <v/>
      </c>
      <c r="D566" s="112">
        <f>Input!C10*(1+Input!C11/100)^INT((A566-1)/12)</f>
        <v/>
      </c>
      <c r="E566" s="112">
        <f>IF(A566&lt;=Input!$C$9*12, Input!$C$19-D566, IF(Input!$C$15="Yes", Input!$C$19-D566, -D566))</f>
        <v/>
      </c>
      <c r="F566" s="112">
        <f>F565*(1+Input!$C$13/100/12)+E566</f>
        <v/>
      </c>
      <c r="G566" s="112">
        <f>G565*(1+Input!$C$13/100/12)+IF(AND(A566&gt;Input!$C$9*12, Input!$C$15="Yes"), Input!$C$19, 0)</f>
        <v/>
      </c>
    </row>
    <row r="567">
      <c r="A567" s="111">
        <f>A566+1</f>
        <v/>
      </c>
      <c r="B567" s="111">
        <f>INT((A567-1)/12)+1</f>
        <v/>
      </c>
      <c r="C567" s="112">
        <f>IF(A567&lt;=Input!C9*12, Input!C19, 0)</f>
        <v/>
      </c>
      <c r="D567" s="112">
        <f>Input!C10*(1+Input!C11/100)^INT((A567-1)/12)</f>
        <v/>
      </c>
      <c r="E567" s="112">
        <f>IF(A567&lt;=Input!$C$9*12, Input!$C$19-D567, IF(Input!$C$15="Yes", Input!$C$19-D567, -D567))</f>
        <v/>
      </c>
      <c r="F567" s="112">
        <f>F566*(1+Input!$C$13/100/12)+E567</f>
        <v/>
      </c>
      <c r="G567" s="112">
        <f>G566*(1+Input!$C$13/100/12)+IF(AND(A567&gt;Input!$C$9*12, Input!$C$15="Yes"), Input!$C$19, 0)</f>
        <v/>
      </c>
    </row>
    <row r="568">
      <c r="A568" s="111">
        <f>A567+1</f>
        <v/>
      </c>
      <c r="B568" s="111">
        <f>INT((A568-1)/12)+1</f>
        <v/>
      </c>
      <c r="C568" s="112">
        <f>IF(A568&lt;=Input!C9*12, Input!C19, 0)</f>
        <v/>
      </c>
      <c r="D568" s="112">
        <f>Input!C10*(1+Input!C11/100)^INT((A568-1)/12)</f>
        <v/>
      </c>
      <c r="E568" s="112">
        <f>IF(A568&lt;=Input!$C$9*12, Input!$C$19-D568, IF(Input!$C$15="Yes", Input!$C$19-D568, -D568))</f>
        <v/>
      </c>
      <c r="F568" s="112">
        <f>F567*(1+Input!$C$13/100/12)+E568</f>
        <v/>
      </c>
      <c r="G568" s="112">
        <f>G567*(1+Input!$C$13/100/12)+IF(AND(A568&gt;Input!$C$9*12, Input!$C$15="Yes"), Input!$C$19, 0)</f>
        <v/>
      </c>
    </row>
    <row r="569">
      <c r="A569" s="111">
        <f>A568+1</f>
        <v/>
      </c>
      <c r="B569" s="111">
        <f>INT((A569-1)/12)+1</f>
        <v/>
      </c>
      <c r="C569" s="112">
        <f>IF(A569&lt;=Input!C9*12, Input!C19, 0)</f>
        <v/>
      </c>
      <c r="D569" s="112">
        <f>Input!C10*(1+Input!C11/100)^INT((A569-1)/12)</f>
        <v/>
      </c>
      <c r="E569" s="112">
        <f>IF(A569&lt;=Input!$C$9*12, Input!$C$19-D569, IF(Input!$C$15="Yes", Input!$C$19-D569, -D569))</f>
        <v/>
      </c>
      <c r="F569" s="112">
        <f>F568*(1+Input!$C$13/100/12)+E569</f>
        <v/>
      </c>
      <c r="G569" s="112">
        <f>G568*(1+Input!$C$13/100/12)+IF(AND(A569&gt;Input!$C$9*12, Input!$C$15="Yes"), Input!$C$19, 0)</f>
        <v/>
      </c>
    </row>
    <row r="570">
      <c r="A570" s="111">
        <f>A569+1</f>
        <v/>
      </c>
      <c r="B570" s="111">
        <f>INT((A570-1)/12)+1</f>
        <v/>
      </c>
      <c r="C570" s="112">
        <f>IF(A570&lt;=Input!C9*12, Input!C19, 0)</f>
        <v/>
      </c>
      <c r="D570" s="112">
        <f>Input!C10*(1+Input!C11/100)^INT((A570-1)/12)</f>
        <v/>
      </c>
      <c r="E570" s="112">
        <f>IF(A570&lt;=Input!$C$9*12, Input!$C$19-D570, IF(Input!$C$15="Yes", Input!$C$19-D570, -D570))</f>
        <v/>
      </c>
      <c r="F570" s="112">
        <f>F569*(1+Input!$C$13/100/12)+E570</f>
        <v/>
      </c>
      <c r="G570" s="112">
        <f>G569*(1+Input!$C$13/100/12)+IF(AND(A570&gt;Input!$C$9*12, Input!$C$15="Yes"), Input!$C$19, 0)</f>
        <v/>
      </c>
    </row>
    <row r="571">
      <c r="A571" s="111">
        <f>A570+1</f>
        <v/>
      </c>
      <c r="B571" s="111">
        <f>INT((A571-1)/12)+1</f>
        <v/>
      </c>
      <c r="C571" s="112">
        <f>IF(A571&lt;=Input!C9*12, Input!C19, 0)</f>
        <v/>
      </c>
      <c r="D571" s="112">
        <f>Input!C10*(1+Input!C11/100)^INT((A571-1)/12)</f>
        <v/>
      </c>
      <c r="E571" s="112">
        <f>IF(A571&lt;=Input!$C$9*12, Input!$C$19-D571, IF(Input!$C$15="Yes", Input!$C$19-D571, -D571))</f>
        <v/>
      </c>
      <c r="F571" s="112">
        <f>F570*(1+Input!$C$13/100/12)+E571</f>
        <v/>
      </c>
      <c r="G571" s="112">
        <f>G570*(1+Input!$C$13/100/12)+IF(AND(A571&gt;Input!$C$9*12, Input!$C$15="Yes"), Input!$C$19, 0)</f>
        <v/>
      </c>
    </row>
    <row r="572">
      <c r="A572" s="111">
        <f>A571+1</f>
        <v/>
      </c>
      <c r="B572" s="111">
        <f>INT((A572-1)/12)+1</f>
        <v/>
      </c>
      <c r="C572" s="112">
        <f>IF(A572&lt;=Input!C9*12, Input!C19, 0)</f>
        <v/>
      </c>
      <c r="D572" s="112">
        <f>Input!C10*(1+Input!C11/100)^INT((A572-1)/12)</f>
        <v/>
      </c>
      <c r="E572" s="112">
        <f>IF(A572&lt;=Input!$C$9*12, Input!$C$19-D572, IF(Input!$C$15="Yes", Input!$C$19-D572, -D572))</f>
        <v/>
      </c>
      <c r="F572" s="112">
        <f>F571*(1+Input!$C$13/100/12)+E572</f>
        <v/>
      </c>
      <c r="G572" s="112">
        <f>G571*(1+Input!$C$13/100/12)+IF(AND(A572&gt;Input!$C$9*12, Input!$C$15="Yes"), Input!$C$19, 0)</f>
        <v/>
      </c>
    </row>
    <row r="573">
      <c r="A573" s="111">
        <f>A572+1</f>
        <v/>
      </c>
      <c r="B573" s="111">
        <f>INT((A573-1)/12)+1</f>
        <v/>
      </c>
      <c r="C573" s="112">
        <f>IF(A573&lt;=Input!C9*12, Input!C19, 0)</f>
        <v/>
      </c>
      <c r="D573" s="112">
        <f>Input!C10*(1+Input!C11/100)^INT((A573-1)/12)</f>
        <v/>
      </c>
      <c r="E573" s="112">
        <f>IF(A573&lt;=Input!$C$9*12, Input!$C$19-D573, IF(Input!$C$15="Yes", Input!$C$19-D573, -D573))</f>
        <v/>
      </c>
      <c r="F573" s="112">
        <f>F572*(1+Input!$C$13/100/12)+E573</f>
        <v/>
      </c>
      <c r="G573" s="112">
        <f>G572*(1+Input!$C$13/100/12)+IF(AND(A573&gt;Input!$C$9*12, Input!$C$15="Yes"), Input!$C$19, 0)</f>
        <v/>
      </c>
    </row>
    <row r="574">
      <c r="A574" s="111">
        <f>A573+1</f>
        <v/>
      </c>
      <c r="B574" s="111">
        <f>INT((A574-1)/12)+1</f>
        <v/>
      </c>
      <c r="C574" s="112">
        <f>IF(A574&lt;=Input!C9*12, Input!C19, 0)</f>
        <v/>
      </c>
      <c r="D574" s="112">
        <f>Input!C10*(1+Input!C11/100)^INT((A574-1)/12)</f>
        <v/>
      </c>
      <c r="E574" s="112">
        <f>IF(A574&lt;=Input!$C$9*12, Input!$C$19-D574, IF(Input!$C$15="Yes", Input!$C$19-D574, -D574))</f>
        <v/>
      </c>
      <c r="F574" s="112">
        <f>F573*(1+Input!$C$13/100/12)+E574</f>
        <v/>
      </c>
      <c r="G574" s="112">
        <f>G573*(1+Input!$C$13/100/12)+IF(AND(A574&gt;Input!$C$9*12, Input!$C$15="Yes"), Input!$C$19, 0)</f>
        <v/>
      </c>
    </row>
    <row r="575">
      <c r="A575" s="111">
        <f>A574+1</f>
        <v/>
      </c>
      <c r="B575" s="111">
        <f>INT((A575-1)/12)+1</f>
        <v/>
      </c>
      <c r="C575" s="112">
        <f>IF(A575&lt;=Input!C9*12, Input!C19, 0)</f>
        <v/>
      </c>
      <c r="D575" s="112">
        <f>Input!C10*(1+Input!C11/100)^INT((A575-1)/12)</f>
        <v/>
      </c>
      <c r="E575" s="112">
        <f>IF(A575&lt;=Input!$C$9*12, Input!$C$19-D575, IF(Input!$C$15="Yes", Input!$C$19-D575, -D575))</f>
        <v/>
      </c>
      <c r="F575" s="112">
        <f>F574*(1+Input!$C$13/100/12)+E575</f>
        <v/>
      </c>
      <c r="G575" s="112">
        <f>G574*(1+Input!$C$13/100/12)+IF(AND(A575&gt;Input!$C$9*12, Input!$C$15="Yes"), Input!$C$19, 0)</f>
        <v/>
      </c>
    </row>
    <row r="576">
      <c r="A576" s="111">
        <f>A575+1</f>
        <v/>
      </c>
      <c r="B576" s="111">
        <f>INT((A576-1)/12)+1</f>
        <v/>
      </c>
      <c r="C576" s="112">
        <f>IF(A576&lt;=Input!C9*12, Input!C19, 0)</f>
        <v/>
      </c>
      <c r="D576" s="112">
        <f>Input!C10*(1+Input!C11/100)^INT((A576-1)/12)</f>
        <v/>
      </c>
      <c r="E576" s="112">
        <f>IF(A576&lt;=Input!$C$9*12, Input!$C$19-D576, IF(Input!$C$15="Yes", Input!$C$19-D576, -D576))</f>
        <v/>
      </c>
      <c r="F576" s="112">
        <f>F575*(1+Input!$C$13/100/12)+E576</f>
        <v/>
      </c>
      <c r="G576" s="112">
        <f>G575*(1+Input!$C$13/100/12)+IF(AND(A576&gt;Input!$C$9*12, Input!$C$15="Yes"), Input!$C$19, 0)</f>
        <v/>
      </c>
    </row>
    <row r="577">
      <c r="A577" s="111">
        <f>A576+1</f>
        <v/>
      </c>
      <c r="B577" s="111">
        <f>INT((A577-1)/12)+1</f>
        <v/>
      </c>
      <c r="C577" s="112">
        <f>IF(A577&lt;=Input!C9*12, Input!C19, 0)</f>
        <v/>
      </c>
      <c r="D577" s="112">
        <f>Input!C10*(1+Input!C11/100)^INT((A577-1)/12)</f>
        <v/>
      </c>
      <c r="E577" s="112">
        <f>IF(A577&lt;=Input!$C$9*12, Input!$C$19-D577, IF(Input!$C$15="Yes", Input!$C$19-D577, -D577))</f>
        <v/>
      </c>
      <c r="F577" s="112">
        <f>F576*(1+Input!$C$13/100/12)+E577</f>
        <v/>
      </c>
      <c r="G577" s="112">
        <f>G576*(1+Input!$C$13/100/12)+IF(AND(A577&gt;Input!$C$9*12, Input!$C$15="Yes"), Input!$C$19, 0)</f>
        <v/>
      </c>
    </row>
    <row r="578">
      <c r="A578" s="111">
        <f>A577+1</f>
        <v/>
      </c>
      <c r="B578" s="111">
        <f>INT((A578-1)/12)+1</f>
        <v/>
      </c>
      <c r="C578" s="112">
        <f>IF(A578&lt;=Input!C9*12, Input!C19, 0)</f>
        <v/>
      </c>
      <c r="D578" s="112">
        <f>Input!C10*(1+Input!C11/100)^INT((A578-1)/12)</f>
        <v/>
      </c>
      <c r="E578" s="112">
        <f>IF(A578&lt;=Input!$C$9*12, Input!$C$19-D578, IF(Input!$C$15="Yes", Input!$C$19-D578, -D578))</f>
        <v/>
      </c>
      <c r="F578" s="112">
        <f>F577*(1+Input!$C$13/100/12)+E578</f>
        <v/>
      </c>
      <c r="G578" s="112">
        <f>G577*(1+Input!$C$13/100/12)+IF(AND(A578&gt;Input!$C$9*12, Input!$C$15="Yes"), Input!$C$19, 0)</f>
        <v/>
      </c>
    </row>
    <row r="579">
      <c r="A579" s="111">
        <f>A578+1</f>
        <v/>
      </c>
      <c r="B579" s="111">
        <f>INT((A579-1)/12)+1</f>
        <v/>
      </c>
      <c r="C579" s="112">
        <f>IF(A579&lt;=Input!C9*12, Input!C19, 0)</f>
        <v/>
      </c>
      <c r="D579" s="112">
        <f>Input!C10*(1+Input!C11/100)^INT((A579-1)/12)</f>
        <v/>
      </c>
      <c r="E579" s="112">
        <f>IF(A579&lt;=Input!$C$9*12, Input!$C$19-D579, IF(Input!$C$15="Yes", Input!$C$19-D579, -D579))</f>
        <v/>
      </c>
      <c r="F579" s="112">
        <f>F578*(1+Input!$C$13/100/12)+E579</f>
        <v/>
      </c>
      <c r="G579" s="112">
        <f>G578*(1+Input!$C$13/100/12)+IF(AND(A579&gt;Input!$C$9*12, Input!$C$15="Yes"), Input!$C$19, 0)</f>
        <v/>
      </c>
    </row>
    <row r="580">
      <c r="A580" s="111">
        <f>A579+1</f>
        <v/>
      </c>
      <c r="B580" s="111">
        <f>INT((A580-1)/12)+1</f>
        <v/>
      </c>
      <c r="C580" s="112">
        <f>IF(A580&lt;=Input!C9*12, Input!C19, 0)</f>
        <v/>
      </c>
      <c r="D580" s="112">
        <f>Input!C10*(1+Input!C11/100)^INT((A580-1)/12)</f>
        <v/>
      </c>
      <c r="E580" s="112">
        <f>IF(A580&lt;=Input!$C$9*12, Input!$C$19-D580, IF(Input!$C$15="Yes", Input!$C$19-D580, -D580))</f>
        <v/>
      </c>
      <c r="F580" s="112">
        <f>F579*(1+Input!$C$13/100/12)+E580</f>
        <v/>
      </c>
      <c r="G580" s="112">
        <f>G579*(1+Input!$C$13/100/12)+IF(AND(A580&gt;Input!$C$9*12, Input!$C$15="Yes"), Input!$C$19, 0)</f>
        <v/>
      </c>
    </row>
    <row r="581">
      <c r="A581" s="111">
        <f>A580+1</f>
        <v/>
      </c>
      <c r="B581" s="111">
        <f>INT((A581-1)/12)+1</f>
        <v/>
      </c>
      <c r="C581" s="112">
        <f>IF(A581&lt;=Input!C9*12, Input!C19, 0)</f>
        <v/>
      </c>
      <c r="D581" s="112">
        <f>Input!C10*(1+Input!C11/100)^INT((A581-1)/12)</f>
        <v/>
      </c>
      <c r="E581" s="112">
        <f>IF(A581&lt;=Input!$C$9*12, Input!$C$19-D581, IF(Input!$C$15="Yes", Input!$C$19-D581, -D581))</f>
        <v/>
      </c>
      <c r="F581" s="112">
        <f>F580*(1+Input!$C$13/100/12)+E581</f>
        <v/>
      </c>
      <c r="G581" s="112">
        <f>G580*(1+Input!$C$13/100/12)+IF(AND(A581&gt;Input!$C$9*12, Input!$C$15="Yes"), Input!$C$19, 0)</f>
        <v/>
      </c>
    </row>
    <row r="582">
      <c r="A582" s="111">
        <f>A581+1</f>
        <v/>
      </c>
      <c r="B582" s="111">
        <f>INT((A582-1)/12)+1</f>
        <v/>
      </c>
      <c r="C582" s="112">
        <f>IF(A582&lt;=Input!C9*12, Input!C19, 0)</f>
        <v/>
      </c>
      <c r="D582" s="112">
        <f>Input!C10*(1+Input!C11/100)^INT((A582-1)/12)</f>
        <v/>
      </c>
      <c r="E582" s="112">
        <f>IF(A582&lt;=Input!$C$9*12, Input!$C$19-D582, IF(Input!$C$15="Yes", Input!$C$19-D582, -D582))</f>
        <v/>
      </c>
      <c r="F582" s="112">
        <f>F581*(1+Input!$C$13/100/12)+E582</f>
        <v/>
      </c>
      <c r="G582" s="112">
        <f>G581*(1+Input!$C$13/100/12)+IF(AND(A582&gt;Input!$C$9*12, Input!$C$15="Yes"), Input!$C$19, 0)</f>
        <v/>
      </c>
    </row>
    <row r="583">
      <c r="A583" s="111">
        <f>A582+1</f>
        <v/>
      </c>
      <c r="B583" s="111">
        <f>INT((A583-1)/12)+1</f>
        <v/>
      </c>
      <c r="C583" s="112">
        <f>IF(A583&lt;=Input!C9*12, Input!C19, 0)</f>
        <v/>
      </c>
      <c r="D583" s="112">
        <f>Input!C10*(1+Input!C11/100)^INT((A583-1)/12)</f>
        <v/>
      </c>
      <c r="E583" s="112">
        <f>IF(A583&lt;=Input!$C$9*12, Input!$C$19-D583, IF(Input!$C$15="Yes", Input!$C$19-D583, -D583))</f>
        <v/>
      </c>
      <c r="F583" s="112">
        <f>F582*(1+Input!$C$13/100/12)+E583</f>
        <v/>
      </c>
      <c r="G583" s="112">
        <f>G582*(1+Input!$C$13/100/12)+IF(AND(A583&gt;Input!$C$9*12, Input!$C$15="Yes"), Input!$C$19, 0)</f>
        <v/>
      </c>
    </row>
    <row r="584">
      <c r="A584" s="111">
        <f>A583+1</f>
        <v/>
      </c>
      <c r="B584" s="111">
        <f>INT((A584-1)/12)+1</f>
        <v/>
      </c>
      <c r="C584" s="112">
        <f>IF(A584&lt;=Input!C9*12, Input!C19, 0)</f>
        <v/>
      </c>
      <c r="D584" s="112">
        <f>Input!C10*(1+Input!C11/100)^INT((A584-1)/12)</f>
        <v/>
      </c>
      <c r="E584" s="112">
        <f>IF(A584&lt;=Input!$C$9*12, Input!$C$19-D584, IF(Input!$C$15="Yes", Input!$C$19-D584, -D584))</f>
        <v/>
      </c>
      <c r="F584" s="112">
        <f>F583*(1+Input!$C$13/100/12)+E584</f>
        <v/>
      </c>
      <c r="G584" s="112">
        <f>G583*(1+Input!$C$13/100/12)+IF(AND(A584&gt;Input!$C$9*12, Input!$C$15="Yes"), Input!$C$19, 0)</f>
        <v/>
      </c>
    </row>
    <row r="585">
      <c r="A585" s="111">
        <f>A584+1</f>
        <v/>
      </c>
      <c r="B585" s="111">
        <f>INT((A585-1)/12)+1</f>
        <v/>
      </c>
      <c r="C585" s="112">
        <f>IF(A585&lt;=Input!C9*12, Input!C19, 0)</f>
        <v/>
      </c>
      <c r="D585" s="112">
        <f>Input!C10*(1+Input!C11/100)^INT((A585-1)/12)</f>
        <v/>
      </c>
      <c r="E585" s="112">
        <f>IF(A585&lt;=Input!$C$9*12, Input!$C$19-D585, IF(Input!$C$15="Yes", Input!$C$19-D585, -D585))</f>
        <v/>
      </c>
      <c r="F585" s="112">
        <f>F584*(1+Input!$C$13/100/12)+E585</f>
        <v/>
      </c>
      <c r="G585" s="112">
        <f>G584*(1+Input!$C$13/100/12)+IF(AND(A585&gt;Input!$C$9*12, Input!$C$15="Yes"), Input!$C$19, 0)</f>
        <v/>
      </c>
    </row>
    <row r="586">
      <c r="A586" s="111">
        <f>A585+1</f>
        <v/>
      </c>
      <c r="B586" s="111">
        <f>INT((A586-1)/12)+1</f>
        <v/>
      </c>
      <c r="C586" s="112">
        <f>IF(A586&lt;=Input!C9*12, Input!C19, 0)</f>
        <v/>
      </c>
      <c r="D586" s="112">
        <f>Input!C10*(1+Input!C11/100)^INT((A586-1)/12)</f>
        <v/>
      </c>
      <c r="E586" s="112">
        <f>IF(A586&lt;=Input!$C$9*12, Input!$C$19-D586, IF(Input!$C$15="Yes", Input!$C$19-D586, -D586))</f>
        <v/>
      </c>
      <c r="F586" s="112">
        <f>F585*(1+Input!$C$13/100/12)+E586</f>
        <v/>
      </c>
      <c r="G586" s="112">
        <f>G585*(1+Input!$C$13/100/12)+IF(AND(A586&gt;Input!$C$9*12, Input!$C$15="Yes"), Input!$C$19, 0)</f>
        <v/>
      </c>
    </row>
    <row r="587">
      <c r="A587" s="111">
        <f>A586+1</f>
        <v/>
      </c>
      <c r="B587" s="111">
        <f>INT((A587-1)/12)+1</f>
        <v/>
      </c>
      <c r="C587" s="112">
        <f>IF(A587&lt;=Input!C9*12, Input!C19, 0)</f>
        <v/>
      </c>
      <c r="D587" s="112">
        <f>Input!C10*(1+Input!C11/100)^INT((A587-1)/12)</f>
        <v/>
      </c>
      <c r="E587" s="112">
        <f>IF(A587&lt;=Input!$C$9*12, Input!$C$19-D587, IF(Input!$C$15="Yes", Input!$C$19-D587, -D587))</f>
        <v/>
      </c>
      <c r="F587" s="112">
        <f>F586*(1+Input!$C$13/100/12)+E587</f>
        <v/>
      </c>
      <c r="G587" s="112">
        <f>G586*(1+Input!$C$13/100/12)+IF(AND(A587&gt;Input!$C$9*12, Input!$C$15="Yes"), Input!$C$19, 0)</f>
        <v/>
      </c>
    </row>
    <row r="588">
      <c r="A588" s="111">
        <f>A587+1</f>
        <v/>
      </c>
      <c r="B588" s="111">
        <f>INT((A588-1)/12)+1</f>
        <v/>
      </c>
      <c r="C588" s="112">
        <f>IF(A588&lt;=Input!C9*12, Input!C19, 0)</f>
        <v/>
      </c>
      <c r="D588" s="112">
        <f>Input!C10*(1+Input!C11/100)^INT((A588-1)/12)</f>
        <v/>
      </c>
      <c r="E588" s="112">
        <f>IF(A588&lt;=Input!$C$9*12, Input!$C$19-D588, IF(Input!$C$15="Yes", Input!$C$19-D588, -D588))</f>
        <v/>
      </c>
      <c r="F588" s="112">
        <f>F587*(1+Input!$C$13/100/12)+E588</f>
        <v/>
      </c>
      <c r="G588" s="112">
        <f>G587*(1+Input!$C$13/100/12)+IF(AND(A588&gt;Input!$C$9*12, Input!$C$15="Yes"), Input!$C$19, 0)</f>
        <v/>
      </c>
    </row>
    <row r="589">
      <c r="A589" s="111">
        <f>A588+1</f>
        <v/>
      </c>
      <c r="B589" s="111">
        <f>INT((A589-1)/12)+1</f>
        <v/>
      </c>
      <c r="C589" s="112">
        <f>IF(A589&lt;=Input!C9*12, Input!C19, 0)</f>
        <v/>
      </c>
      <c r="D589" s="112">
        <f>Input!C10*(1+Input!C11/100)^INT((A589-1)/12)</f>
        <v/>
      </c>
      <c r="E589" s="112">
        <f>IF(A589&lt;=Input!$C$9*12, Input!$C$19-D589, IF(Input!$C$15="Yes", Input!$C$19-D589, -D589))</f>
        <v/>
      </c>
      <c r="F589" s="112">
        <f>F588*(1+Input!$C$13/100/12)+E589</f>
        <v/>
      </c>
      <c r="G589" s="112">
        <f>G588*(1+Input!$C$13/100/12)+IF(AND(A589&gt;Input!$C$9*12, Input!$C$15="Yes"), Input!$C$19, 0)</f>
        <v/>
      </c>
    </row>
    <row r="590">
      <c r="A590" s="111">
        <f>A589+1</f>
        <v/>
      </c>
      <c r="B590" s="111">
        <f>INT((A590-1)/12)+1</f>
        <v/>
      </c>
      <c r="C590" s="112">
        <f>IF(A590&lt;=Input!C9*12, Input!C19, 0)</f>
        <v/>
      </c>
      <c r="D590" s="112">
        <f>Input!C10*(1+Input!C11/100)^INT((A590-1)/12)</f>
        <v/>
      </c>
      <c r="E590" s="112">
        <f>IF(A590&lt;=Input!$C$9*12, Input!$C$19-D590, IF(Input!$C$15="Yes", Input!$C$19-D590, -D590))</f>
        <v/>
      </c>
      <c r="F590" s="112">
        <f>F589*(1+Input!$C$13/100/12)+E590</f>
        <v/>
      </c>
      <c r="G590" s="112">
        <f>G589*(1+Input!$C$13/100/12)+IF(AND(A590&gt;Input!$C$9*12, Input!$C$15="Yes"), Input!$C$19, 0)</f>
        <v/>
      </c>
    </row>
    <row r="591">
      <c r="A591" s="111">
        <f>A590+1</f>
        <v/>
      </c>
      <c r="B591" s="111">
        <f>INT((A591-1)/12)+1</f>
        <v/>
      </c>
      <c r="C591" s="112">
        <f>IF(A591&lt;=Input!C9*12, Input!C19, 0)</f>
        <v/>
      </c>
      <c r="D591" s="112">
        <f>Input!C10*(1+Input!C11/100)^INT((A591-1)/12)</f>
        <v/>
      </c>
      <c r="E591" s="112">
        <f>IF(A591&lt;=Input!$C$9*12, Input!$C$19-D591, IF(Input!$C$15="Yes", Input!$C$19-D591, -D591))</f>
        <v/>
      </c>
      <c r="F591" s="112">
        <f>F590*(1+Input!$C$13/100/12)+E591</f>
        <v/>
      </c>
      <c r="G591" s="112">
        <f>G590*(1+Input!$C$13/100/12)+IF(AND(A591&gt;Input!$C$9*12, Input!$C$15="Yes"), Input!$C$19, 0)</f>
        <v/>
      </c>
    </row>
    <row r="592">
      <c r="A592" s="111">
        <f>A591+1</f>
        <v/>
      </c>
      <c r="B592" s="111">
        <f>INT((A592-1)/12)+1</f>
        <v/>
      </c>
      <c r="C592" s="112">
        <f>IF(A592&lt;=Input!C9*12, Input!C19, 0)</f>
        <v/>
      </c>
      <c r="D592" s="112">
        <f>Input!C10*(1+Input!C11/100)^INT((A592-1)/12)</f>
        <v/>
      </c>
      <c r="E592" s="112">
        <f>IF(A592&lt;=Input!$C$9*12, Input!$C$19-D592, IF(Input!$C$15="Yes", Input!$C$19-D592, -D592))</f>
        <v/>
      </c>
      <c r="F592" s="112">
        <f>F591*(1+Input!$C$13/100/12)+E592</f>
        <v/>
      </c>
      <c r="G592" s="112">
        <f>G591*(1+Input!$C$13/100/12)+IF(AND(A592&gt;Input!$C$9*12, Input!$C$15="Yes"), Input!$C$19, 0)</f>
        <v/>
      </c>
    </row>
    <row r="593">
      <c r="A593" s="111">
        <f>A592+1</f>
        <v/>
      </c>
      <c r="B593" s="111">
        <f>INT((A593-1)/12)+1</f>
        <v/>
      </c>
      <c r="C593" s="112">
        <f>IF(A593&lt;=Input!C9*12, Input!C19, 0)</f>
        <v/>
      </c>
      <c r="D593" s="112">
        <f>Input!C10*(1+Input!C11/100)^INT((A593-1)/12)</f>
        <v/>
      </c>
      <c r="E593" s="112">
        <f>IF(A593&lt;=Input!$C$9*12, Input!$C$19-D593, IF(Input!$C$15="Yes", Input!$C$19-D593, -D593))</f>
        <v/>
      </c>
      <c r="F593" s="112">
        <f>F592*(1+Input!$C$13/100/12)+E593</f>
        <v/>
      </c>
      <c r="G593" s="112">
        <f>G592*(1+Input!$C$13/100/12)+IF(AND(A593&gt;Input!$C$9*12, Input!$C$15="Yes"), Input!$C$19, 0)</f>
        <v/>
      </c>
    </row>
    <row r="594">
      <c r="A594" s="111">
        <f>A593+1</f>
        <v/>
      </c>
      <c r="B594" s="111">
        <f>INT((A594-1)/12)+1</f>
        <v/>
      </c>
      <c r="C594" s="112">
        <f>IF(A594&lt;=Input!C9*12, Input!C19, 0)</f>
        <v/>
      </c>
      <c r="D594" s="112">
        <f>Input!C10*(1+Input!C11/100)^INT((A594-1)/12)</f>
        <v/>
      </c>
      <c r="E594" s="112">
        <f>IF(A594&lt;=Input!$C$9*12, Input!$C$19-D594, IF(Input!$C$15="Yes", Input!$C$19-D594, -D594))</f>
        <v/>
      </c>
      <c r="F594" s="112">
        <f>F593*(1+Input!$C$13/100/12)+E594</f>
        <v/>
      </c>
      <c r="G594" s="112">
        <f>G593*(1+Input!$C$13/100/12)+IF(AND(A594&gt;Input!$C$9*12, Input!$C$15="Yes"), Input!$C$19, 0)</f>
        <v/>
      </c>
    </row>
    <row r="595">
      <c r="A595" s="111">
        <f>A594+1</f>
        <v/>
      </c>
      <c r="B595" s="111">
        <f>INT((A595-1)/12)+1</f>
        <v/>
      </c>
      <c r="C595" s="112">
        <f>IF(A595&lt;=Input!C9*12, Input!C19, 0)</f>
        <v/>
      </c>
      <c r="D595" s="112">
        <f>Input!C10*(1+Input!C11/100)^INT((A595-1)/12)</f>
        <v/>
      </c>
      <c r="E595" s="112">
        <f>IF(A595&lt;=Input!$C$9*12, Input!$C$19-D595, IF(Input!$C$15="Yes", Input!$C$19-D595, -D595))</f>
        <v/>
      </c>
      <c r="F595" s="112">
        <f>F594*(1+Input!$C$13/100/12)+E595</f>
        <v/>
      </c>
      <c r="G595" s="112">
        <f>G594*(1+Input!$C$13/100/12)+IF(AND(A595&gt;Input!$C$9*12, Input!$C$15="Yes"), Input!$C$19, 0)</f>
        <v/>
      </c>
    </row>
    <row r="596">
      <c r="A596" s="111">
        <f>A595+1</f>
        <v/>
      </c>
      <c r="B596" s="111">
        <f>INT((A596-1)/12)+1</f>
        <v/>
      </c>
      <c r="C596" s="112">
        <f>IF(A596&lt;=Input!C9*12, Input!C19, 0)</f>
        <v/>
      </c>
      <c r="D596" s="112">
        <f>Input!C10*(1+Input!C11/100)^INT((A596-1)/12)</f>
        <v/>
      </c>
      <c r="E596" s="112">
        <f>IF(A596&lt;=Input!$C$9*12, Input!$C$19-D596, IF(Input!$C$15="Yes", Input!$C$19-D596, -D596))</f>
        <v/>
      </c>
      <c r="F596" s="112">
        <f>F595*(1+Input!$C$13/100/12)+E596</f>
        <v/>
      </c>
      <c r="G596" s="112">
        <f>G595*(1+Input!$C$13/100/12)+IF(AND(A596&gt;Input!$C$9*12, Input!$C$15="Yes"), Input!$C$19, 0)</f>
        <v/>
      </c>
    </row>
    <row r="597">
      <c r="A597" s="111">
        <f>A596+1</f>
        <v/>
      </c>
      <c r="B597" s="111">
        <f>INT((A597-1)/12)+1</f>
        <v/>
      </c>
      <c r="C597" s="112">
        <f>IF(A597&lt;=Input!C9*12, Input!C19, 0)</f>
        <v/>
      </c>
      <c r="D597" s="112">
        <f>Input!C10*(1+Input!C11/100)^INT((A597-1)/12)</f>
        <v/>
      </c>
      <c r="E597" s="112">
        <f>IF(A597&lt;=Input!$C$9*12, Input!$C$19-D597, IF(Input!$C$15="Yes", Input!$C$19-D597, -D597))</f>
        <v/>
      </c>
      <c r="F597" s="112">
        <f>F596*(1+Input!$C$13/100/12)+E597</f>
        <v/>
      </c>
      <c r="G597" s="112">
        <f>G596*(1+Input!$C$13/100/12)+IF(AND(A597&gt;Input!$C$9*12, Input!$C$15="Yes"), Input!$C$19, 0)</f>
        <v/>
      </c>
    </row>
    <row r="598">
      <c r="A598" s="111">
        <f>A597+1</f>
        <v/>
      </c>
      <c r="B598" s="111">
        <f>INT((A598-1)/12)+1</f>
        <v/>
      </c>
      <c r="C598" s="112">
        <f>IF(A598&lt;=Input!C9*12, Input!C19, 0)</f>
        <v/>
      </c>
      <c r="D598" s="112">
        <f>Input!C10*(1+Input!C11/100)^INT((A598-1)/12)</f>
        <v/>
      </c>
      <c r="E598" s="112">
        <f>IF(A598&lt;=Input!$C$9*12, Input!$C$19-D598, IF(Input!$C$15="Yes", Input!$C$19-D598, -D598))</f>
        <v/>
      </c>
      <c r="F598" s="112">
        <f>F597*(1+Input!$C$13/100/12)+E598</f>
        <v/>
      </c>
      <c r="G598" s="112">
        <f>G597*(1+Input!$C$13/100/12)+IF(AND(A598&gt;Input!$C$9*12, Input!$C$15="Yes"), Input!$C$19, 0)</f>
        <v/>
      </c>
    </row>
    <row r="599">
      <c r="A599" s="111">
        <f>A598+1</f>
        <v/>
      </c>
      <c r="B599" s="111">
        <f>INT((A599-1)/12)+1</f>
        <v/>
      </c>
      <c r="C599" s="112">
        <f>IF(A599&lt;=Input!C9*12, Input!C19, 0)</f>
        <v/>
      </c>
      <c r="D599" s="112">
        <f>Input!C10*(1+Input!C11/100)^INT((A599-1)/12)</f>
        <v/>
      </c>
      <c r="E599" s="112">
        <f>IF(A599&lt;=Input!$C$9*12, Input!$C$19-D599, IF(Input!$C$15="Yes", Input!$C$19-D599, -D599))</f>
        <v/>
      </c>
      <c r="F599" s="112">
        <f>F598*(1+Input!$C$13/100/12)+E599</f>
        <v/>
      </c>
      <c r="G599" s="112">
        <f>G598*(1+Input!$C$13/100/12)+IF(AND(A599&gt;Input!$C$9*12, Input!$C$15="Yes"), Input!$C$19, 0)</f>
        <v/>
      </c>
    </row>
    <row r="600">
      <c r="A600" s="111">
        <f>A599+1</f>
        <v/>
      </c>
      <c r="B600" s="111">
        <f>INT((A600-1)/12)+1</f>
        <v/>
      </c>
      <c r="C600" s="112">
        <f>IF(A600&lt;=Input!C9*12, Input!C19, 0)</f>
        <v/>
      </c>
      <c r="D600" s="112">
        <f>Input!C10*(1+Input!C11/100)^INT((A600-1)/12)</f>
        <v/>
      </c>
      <c r="E600" s="112">
        <f>IF(A600&lt;=Input!$C$9*12, Input!$C$19-D600, IF(Input!$C$15="Yes", Input!$C$19-D600, -D600))</f>
        <v/>
      </c>
      <c r="F600" s="112">
        <f>F599*(1+Input!$C$13/100/12)+E600</f>
        <v/>
      </c>
      <c r="G600" s="112">
        <f>G599*(1+Input!$C$13/100/12)+IF(AND(A600&gt;Input!$C$9*12, Input!$C$15="Yes"), Input!$C$19, 0)</f>
        <v/>
      </c>
    </row>
    <row r="601">
      <c r="A601" s="111">
        <f>A600+1</f>
        <v/>
      </c>
      <c r="B601" s="111">
        <f>INT((A601-1)/12)+1</f>
        <v/>
      </c>
      <c r="C601" s="112">
        <f>IF(A601&lt;=Input!C9*12, Input!C19, 0)</f>
        <v/>
      </c>
      <c r="D601" s="112">
        <f>Input!C10*(1+Input!C11/100)^INT((A601-1)/12)</f>
        <v/>
      </c>
      <c r="E601" s="112">
        <f>IF(A601&lt;=Input!$C$9*12, Input!$C$19-D601, IF(Input!$C$15="Yes", Input!$C$19-D601, -D601))</f>
        <v/>
      </c>
      <c r="F601" s="112">
        <f>F600*(1+Input!$C$13/100/12)+E601</f>
        <v/>
      </c>
      <c r="G601" s="112">
        <f>G600*(1+Input!$C$13/100/12)+IF(AND(A601&gt;Input!$C$9*12, Input!$C$15="Yes"), Input!$C$19, 0)</f>
        <v/>
      </c>
    </row>
  </sheetData>
  <sheetProtection selectLockedCells="0" selectUnlockedCells="0" sheet="1" objects="0" insertRows="1" insertHyperlinks="1" autoFilter="1" scenarios="0" formatColumns="1" deleteColumns="1" insertColumns="1" pivotTables="1" deleteRows="1" formatCells="1" formatRows="1" sort="1" password="8D46"/>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2025-07-18T16:47:29Z</dcterms:created>
  <dcterms:modified xsi:type="dcterms:W3CDTF">2026-07-10T16:48:57Z</dcterms:modified>
</cp:coreProperties>
</file>